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showInkAnnotation="0" codeName="ThisWorkbook"/>
  <mc:AlternateContent xmlns:mc="http://schemas.openxmlformats.org/markup-compatibility/2006">
    <mc:Choice Requires="x15">
      <x15ac:absPath xmlns:x15ac="http://schemas.microsoft.com/office/spreadsheetml/2010/11/ac" url="C:\1_HP_CI\2_PRO\OECD-LCC\FINAL OUTPUTS\"/>
    </mc:Choice>
  </mc:AlternateContent>
  <xr:revisionPtr revIDLastSave="0" documentId="13_ncr:1_{7D0DF5C1-1BA6-4EB1-A089-D9796190C6FB}" xr6:coauthVersionLast="47" xr6:coauthVersionMax="47" xr10:uidLastSave="{00000000-0000-0000-0000-000000000000}"/>
  <bookViews>
    <workbookView xWindow="-108" yWindow="-108" windowWidth="23256" windowHeight="12456" tabRatio="853" xr2:uid="{00000000-000D-0000-FFFF-FFFF00000000}"/>
  </bookViews>
  <sheets>
    <sheet name="1) Bevezetés" sheetId="1" r:id="rId1"/>
    <sheet name="2) LCC_Eredmények, összegzés" sheetId="11" r:id="rId2"/>
    <sheet name="3) Ajánlatkérői_adatok" sheetId="9" r:id="rId3"/>
    <sheet name="4)Ajánlattevői_adatok" sheetId="3" r:id="rId4"/>
    <sheet name="5) Definíciók, módszertan" sheetId="12" r:id="rId5"/>
    <sheet name="6) Referencia adatok" sheetId="5" r:id="rId6"/>
    <sheet name="7) LCC Számítás" sheetId="13" r:id="rId7"/>
  </sheets>
  <externalReferences>
    <externalReference r:id="rId8"/>
    <externalReference r:id="rId9"/>
  </externalReferences>
  <definedNames>
    <definedName name="discount_rate">'[1]LCC Inputs &amp; Results'!$F$42</definedName>
    <definedName name="diszkont_ráta">'6) Referencia adatok'!$C$7</definedName>
    <definedName name="inflation_rate">'[1]LCC Inputs &amp; Results'!$F$43</definedName>
    <definedName name="inflation_rate_electricity">'[1]LCC Inputs &amp; Results'!$F$44</definedName>
    <definedName name="n">'[2]3) Ajánlatkérői_adatok'!$E$12</definedName>
    <definedName name="_xlnm.Print_Titles" localSheetId="3">'4)Ajánlattevői_adatok'!$B:$D,'4)Ajánlattevői_adatok'!$1:$7</definedName>
    <definedName name="_xlnm.Print_Area" localSheetId="1">'2) LCC_Eredmények, összegzés'!$C$1:$N$72</definedName>
    <definedName name="_xlnm.Print_Area" localSheetId="2">'3) Ajánlatkérői_adatok'!$B$1:$O$33</definedName>
    <definedName name="_xlnm.Print_Area" localSheetId="3">'4)Ajánlattevői_adatok'!$B$1:$P$53</definedName>
    <definedName name="_xlnm.Print_Area" localSheetId="4">'5) Definíciók, módszertan'!$A$1:$C$108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1" l="1"/>
  <c r="D3" i="11"/>
  <c r="C7" i="5" l="1"/>
  <c r="G12" i="9"/>
  <c r="H12" i="9"/>
  <c r="I12" i="9"/>
  <c r="J12" i="9"/>
  <c r="K12" i="9"/>
  <c r="L12" i="9"/>
  <c r="M12" i="9"/>
  <c r="N12" i="9"/>
  <c r="F12" i="9"/>
  <c r="J11" i="9" l="1"/>
  <c r="K11" i="9"/>
  <c r="L11" i="9"/>
  <c r="M11" i="9"/>
  <c r="N11" i="9"/>
  <c r="G11" i="9"/>
  <c r="H11" i="9"/>
  <c r="I11" i="9"/>
  <c r="F11" i="9"/>
  <c r="K10" i="9"/>
  <c r="L10" i="9"/>
  <c r="M10" i="9"/>
  <c r="N10" i="9"/>
  <c r="G10" i="9"/>
  <c r="H10" i="9"/>
  <c r="I10" i="9"/>
  <c r="J10" i="9"/>
  <c r="F10" i="9"/>
  <c r="I24" i="9"/>
  <c r="J24" i="9"/>
  <c r="K24" i="9"/>
  <c r="L24" i="9"/>
  <c r="M24" i="9"/>
  <c r="N24" i="9"/>
  <c r="G24" i="9"/>
  <c r="H24" i="9"/>
  <c r="F24" i="9"/>
  <c r="B4" i="13"/>
  <c r="T91" i="13" s="1"/>
  <c r="A87" i="13"/>
  <c r="A78" i="13"/>
  <c r="A69" i="13"/>
  <c r="A60" i="13"/>
  <c r="A51" i="13"/>
  <c r="A42" i="13"/>
  <c r="A33" i="13"/>
  <c r="A24" i="13"/>
  <c r="A15" i="13"/>
  <c r="M37" i="13" l="1"/>
  <c r="Q37" i="13"/>
  <c r="N90" i="13"/>
  <c r="Q17" i="13"/>
  <c r="T17" i="13"/>
  <c r="T20" i="13"/>
  <c r="N26" i="13"/>
  <c r="Q26" i="13"/>
  <c r="T18" i="13"/>
  <c r="V26" i="13"/>
  <c r="O45" i="13"/>
  <c r="U18" i="13"/>
  <c r="M27" i="13"/>
  <c r="N47" i="13"/>
  <c r="U11" i="13"/>
  <c r="O19" i="13"/>
  <c r="O29" i="13"/>
  <c r="T53" i="13"/>
  <c r="R11" i="13"/>
  <c r="P19" i="13"/>
  <c r="M74" i="13"/>
  <c r="O11" i="13"/>
  <c r="O20" i="13"/>
  <c r="S89" i="13"/>
  <c r="U35" i="13"/>
  <c r="M90" i="13"/>
  <c r="P17" i="13"/>
  <c r="V19" i="13"/>
  <c r="O28" i="13"/>
  <c r="M47" i="13"/>
  <c r="O18" i="13"/>
  <c r="U20" i="13"/>
  <c r="R56" i="13"/>
  <c r="M28" i="13"/>
  <c r="N37" i="13"/>
  <c r="M65" i="13"/>
  <c r="P65" i="13"/>
  <c r="M29" i="13"/>
  <c r="P38" i="13"/>
  <c r="M72" i="13"/>
  <c r="M55" i="13"/>
  <c r="N72" i="13"/>
  <c r="O92" i="13"/>
  <c r="S17" i="13"/>
  <c r="T19" i="13"/>
  <c r="T26" i="13"/>
  <c r="P44" i="13"/>
  <c r="R55" i="13"/>
  <c r="U73" i="13"/>
  <c r="S45" i="13"/>
  <c r="R62" i="13"/>
  <c r="T80" i="13"/>
  <c r="Q11" i="13"/>
  <c r="R18" i="13"/>
  <c r="Q20" i="13"/>
  <c r="N27" i="13"/>
  <c r="V35" i="13"/>
  <c r="V46" i="13"/>
  <c r="T63" i="13"/>
  <c r="U81" i="13"/>
  <c r="P11" i="13"/>
  <c r="M18" i="13"/>
  <c r="S19" i="13"/>
  <c r="V20" i="13"/>
  <c r="V27" i="13"/>
  <c r="N35" i="13"/>
  <c r="V38" i="13"/>
  <c r="R53" i="13"/>
  <c r="M64" i="13"/>
  <c r="Q80" i="13"/>
  <c r="N17" i="13"/>
  <c r="S18" i="13"/>
  <c r="M20" i="13"/>
  <c r="R26" i="13"/>
  <c r="V28" i="13"/>
  <c r="M36" i="13"/>
  <c r="Q45" i="13"/>
  <c r="P55" i="13"/>
  <c r="U65" i="13"/>
  <c r="Q82" i="13"/>
  <c r="M11" i="13"/>
  <c r="V17" i="13"/>
  <c r="N19" i="13"/>
  <c r="N20" i="13"/>
  <c r="O26" i="13"/>
  <c r="P27" i="13"/>
  <c r="P29" i="13"/>
  <c r="O36" i="13"/>
  <c r="Q44" i="13"/>
  <c r="P47" i="13"/>
  <c r="Q62" i="13"/>
  <c r="R71" i="13"/>
  <c r="V80" i="13"/>
  <c r="T11" i="13"/>
  <c r="O17" i="13"/>
  <c r="P18" i="13"/>
  <c r="Q19" i="13"/>
  <c r="R20" i="13"/>
  <c r="S26" i="13"/>
  <c r="N28" i="13"/>
  <c r="M35" i="13"/>
  <c r="O37" i="13"/>
  <c r="R45" i="13"/>
  <c r="N54" i="13"/>
  <c r="V63" i="13"/>
  <c r="O73" i="13"/>
  <c r="R82" i="13"/>
  <c r="T27" i="13"/>
  <c r="T28" i="13"/>
  <c r="T29" i="13"/>
  <c r="S35" i="13"/>
  <c r="R36" i="13"/>
  <c r="N38" i="13"/>
  <c r="V44" i="13"/>
  <c r="O46" i="13"/>
  <c r="O53" i="13"/>
  <c r="R54" i="13"/>
  <c r="P56" i="13"/>
  <c r="Q63" i="13"/>
  <c r="P64" i="13"/>
  <c r="P71" i="13"/>
  <c r="R72" i="13"/>
  <c r="P74" i="13"/>
  <c r="S81" i="13"/>
  <c r="R83" i="13"/>
  <c r="M92" i="13"/>
  <c r="U27" i="13"/>
  <c r="U28" i="13"/>
  <c r="U29" i="13"/>
  <c r="T35" i="13"/>
  <c r="T36" i="13"/>
  <c r="O38" i="13"/>
  <c r="N45" i="13"/>
  <c r="Q46" i="13"/>
  <c r="Q53" i="13"/>
  <c r="S54" i="13"/>
  <c r="Q56" i="13"/>
  <c r="R63" i="13"/>
  <c r="R64" i="13"/>
  <c r="Q71" i="13"/>
  <c r="M73" i="13"/>
  <c r="V74" i="13"/>
  <c r="T81" i="13"/>
  <c r="V83" i="13"/>
  <c r="N92" i="13"/>
  <c r="S53" i="13"/>
  <c r="O55" i="13"/>
  <c r="S56" i="13"/>
  <c r="U63" i="13"/>
  <c r="N65" i="13"/>
  <c r="S71" i="13"/>
  <c r="P73" i="13"/>
  <c r="S80" i="13"/>
  <c r="P82" i="13"/>
  <c r="V89" i="13"/>
  <c r="V92" i="13"/>
  <c r="T92" i="13"/>
  <c r="Q27" i="13"/>
  <c r="Q28" i="13"/>
  <c r="R29" i="13"/>
  <c r="P35" i="13"/>
  <c r="P36" i="13"/>
  <c r="R37" i="13"/>
  <c r="S44" i="13"/>
  <c r="M46" i="13"/>
  <c r="U47" i="13"/>
  <c r="O54" i="13"/>
  <c r="S55" i="13"/>
  <c r="T62" i="13"/>
  <c r="N64" i="13"/>
  <c r="V65" i="13"/>
  <c r="O72" i="13"/>
  <c r="N74" i="13"/>
  <c r="P81" i="13"/>
  <c r="T82" i="13"/>
  <c r="U90" i="13"/>
  <c r="S27" i="13"/>
  <c r="R28" i="13"/>
  <c r="S29" i="13"/>
  <c r="Q35" i="13"/>
  <c r="Q36" i="13"/>
  <c r="T37" i="13"/>
  <c r="T44" i="13"/>
  <c r="N46" i="13"/>
  <c r="V47" i="13"/>
  <c r="P54" i="13"/>
  <c r="N56" i="13"/>
  <c r="U62" i="13"/>
  <c r="O64" i="13"/>
  <c r="N71" i="13"/>
  <c r="Q72" i="13"/>
  <c r="O74" i="13"/>
  <c r="R81" i="13"/>
  <c r="M83" i="13"/>
  <c r="R91" i="13"/>
  <c r="U36" i="13"/>
  <c r="U37" i="13"/>
  <c r="Q38" i="13"/>
  <c r="T45" i="13"/>
  <c r="R46" i="13"/>
  <c r="Q47" i="13"/>
  <c r="V53" i="13"/>
  <c r="U54" i="13"/>
  <c r="T55" i="13"/>
  <c r="U56" i="13"/>
  <c r="M62" i="13"/>
  <c r="M63" i="13"/>
  <c r="S64" i="13"/>
  <c r="Q65" i="13"/>
  <c r="U71" i="13"/>
  <c r="T72" i="13"/>
  <c r="Q73" i="13"/>
  <c r="R74" i="13"/>
  <c r="N80" i="13"/>
  <c r="N83" i="13"/>
  <c r="N89" i="13"/>
  <c r="O90" i="13"/>
  <c r="O91" i="13"/>
  <c r="P92" i="13"/>
  <c r="V37" i="13"/>
  <c r="S38" i="13"/>
  <c r="N44" i="13"/>
  <c r="V45" i="13"/>
  <c r="T46" i="13"/>
  <c r="R47" i="13"/>
  <c r="V54" i="13"/>
  <c r="U55" i="13"/>
  <c r="V56" i="13"/>
  <c r="O62" i="13"/>
  <c r="N63" i="13"/>
  <c r="U64" i="13"/>
  <c r="R65" i="13"/>
  <c r="V71" i="13"/>
  <c r="U72" i="13"/>
  <c r="R73" i="13"/>
  <c r="S74" i="13"/>
  <c r="O80" i="13"/>
  <c r="M81" i="13"/>
  <c r="M82" i="13"/>
  <c r="O83" i="13"/>
  <c r="Q89" i="13"/>
  <c r="P90" i="13"/>
  <c r="P91" i="13"/>
  <c r="R92" i="13"/>
  <c r="T38" i="13"/>
  <c r="O44" i="13"/>
  <c r="U46" i="13"/>
  <c r="S47" i="13"/>
  <c r="N53" i="13"/>
  <c r="M54" i="13"/>
  <c r="M56" i="13"/>
  <c r="P62" i="13"/>
  <c r="O63" i="13"/>
  <c r="V64" i="13"/>
  <c r="S65" i="13"/>
  <c r="M71" i="13"/>
  <c r="V72" i="13"/>
  <c r="T73" i="13"/>
  <c r="U74" i="13"/>
  <c r="P80" i="13"/>
  <c r="O81" i="13"/>
  <c r="O82" i="13"/>
  <c r="P83" i="13"/>
  <c r="R89" i="13"/>
  <c r="R90" i="13"/>
  <c r="Q91" i="13"/>
  <c r="U92" i="13"/>
  <c r="U83" i="13"/>
  <c r="T89" i="13"/>
  <c r="V90" i="13"/>
  <c r="V11" i="13"/>
  <c r="N11" i="13"/>
  <c r="R17" i="13"/>
  <c r="N18" i="13"/>
  <c r="V18" i="13"/>
  <c r="R19" i="13"/>
  <c r="P20" i="13"/>
  <c r="M26" i="13"/>
  <c r="U26" i="13"/>
  <c r="O27" i="13"/>
  <c r="P28" i="13"/>
  <c r="N29" i="13"/>
  <c r="V29" i="13"/>
  <c r="O35" i="13"/>
  <c r="S36" i="13"/>
  <c r="P37" i="13"/>
  <c r="R38" i="13"/>
  <c r="R44" i="13"/>
  <c r="M45" i="13"/>
  <c r="U45" i="13"/>
  <c r="P46" i="13"/>
  <c r="T47" i="13"/>
  <c r="M53" i="13"/>
  <c r="U53" i="13"/>
  <c r="Q54" i="13"/>
  <c r="N55" i="13"/>
  <c r="V55" i="13"/>
  <c r="T56" i="13"/>
  <c r="S62" i="13"/>
  <c r="P63" i="13"/>
  <c r="Q64" i="13"/>
  <c r="T65" i="13"/>
  <c r="T71" i="13"/>
  <c r="P72" i="13"/>
  <c r="S73" i="13"/>
  <c r="Q74" i="13"/>
  <c r="R80" i="13"/>
  <c r="N81" i="13"/>
  <c r="V81" i="13"/>
  <c r="S82" i="13"/>
  <c r="Q83" i="13"/>
  <c r="M89" i="13"/>
  <c r="U89" i="13"/>
  <c r="Q90" i="13"/>
  <c r="S91" i="13"/>
  <c r="Q92" i="13"/>
  <c r="U82" i="13"/>
  <c r="S83" i="13"/>
  <c r="O89" i="13"/>
  <c r="S90" i="13"/>
  <c r="M91" i="13"/>
  <c r="U91" i="13"/>
  <c r="S92" i="13"/>
  <c r="S11" i="13"/>
  <c r="M17" i="13"/>
  <c r="U17" i="13"/>
  <c r="Q18" i="13"/>
  <c r="M19" i="13"/>
  <c r="U19" i="13"/>
  <c r="S20" i="13"/>
  <c r="P26" i="13"/>
  <c r="R27" i="13"/>
  <c r="S28" i="13"/>
  <c r="Q29" i="13"/>
  <c r="R35" i="13"/>
  <c r="N36" i="13"/>
  <c r="V36" i="13"/>
  <c r="S37" i="13"/>
  <c r="M38" i="13"/>
  <c r="U38" i="13"/>
  <c r="M44" i="13"/>
  <c r="U44" i="13"/>
  <c r="P45" i="13"/>
  <c r="S46" i="13"/>
  <c r="O47" i="13"/>
  <c r="P53" i="13"/>
  <c r="T54" i="13"/>
  <c r="Q55" i="13"/>
  <c r="O56" i="13"/>
  <c r="N62" i="13"/>
  <c r="V62" i="13"/>
  <c r="S63" i="13"/>
  <c r="T64" i="13"/>
  <c r="O65" i="13"/>
  <c r="O71" i="13"/>
  <c r="S72" i="13"/>
  <c r="N73" i="13"/>
  <c r="V73" i="13"/>
  <c r="T74" i="13"/>
  <c r="M80" i="13"/>
  <c r="U80" i="13"/>
  <c r="Q81" i="13"/>
  <c r="N82" i="13"/>
  <c r="V82" i="13"/>
  <c r="T83" i="13"/>
  <c r="P89" i="13"/>
  <c r="T90" i="13"/>
  <c r="N91" i="13"/>
  <c r="V91" i="13"/>
  <c r="L11" i="13"/>
  <c r="K11" i="13"/>
  <c r="J11" i="13"/>
  <c r="N8" i="13"/>
  <c r="O8" i="13"/>
  <c r="P8" i="13"/>
  <c r="Q8" i="13"/>
  <c r="R8" i="13"/>
  <c r="S8" i="13"/>
  <c r="T8" i="13"/>
  <c r="U8" i="13"/>
  <c r="V8" i="13"/>
  <c r="P57" i="13" l="1"/>
  <c r="O21" i="13"/>
  <c r="T21" i="13"/>
  <c r="P21" i="13"/>
  <c r="V21" i="13"/>
  <c r="S57" i="13"/>
  <c r="V30" i="13"/>
  <c r="S21" i="13"/>
  <c r="N30" i="13"/>
  <c r="N93" i="13"/>
  <c r="M30" i="13"/>
  <c r="N48" i="13"/>
  <c r="R84" i="13"/>
  <c r="R57" i="13"/>
  <c r="M39" i="13"/>
  <c r="O39" i="13"/>
  <c r="T30" i="13"/>
  <c r="N21" i="13"/>
  <c r="R66" i="13"/>
  <c r="N39" i="13"/>
  <c r="Q21" i="13"/>
  <c r="O30" i="13"/>
  <c r="S30" i="13"/>
  <c r="Q39" i="13"/>
  <c r="T39" i="13"/>
  <c r="U66" i="13"/>
  <c r="R21" i="13"/>
  <c r="Q30" i="13"/>
  <c r="P75" i="13"/>
  <c r="T84" i="13"/>
  <c r="O57" i="13"/>
  <c r="N75" i="13"/>
  <c r="U30" i="13"/>
  <c r="Q48" i="13"/>
  <c r="R30" i="13"/>
  <c r="P39" i="13"/>
  <c r="M75" i="13"/>
  <c r="O75" i="13"/>
  <c r="V48" i="13"/>
  <c r="M84" i="13"/>
  <c r="P84" i="13"/>
  <c r="R93" i="13"/>
  <c r="V93" i="13"/>
  <c r="M93" i="13"/>
  <c r="T66" i="13"/>
  <c r="N57" i="13"/>
  <c r="M57" i="13"/>
  <c r="U57" i="13"/>
  <c r="O48" i="13"/>
  <c r="V39" i="13"/>
  <c r="M21" i="13"/>
  <c r="M48" i="13"/>
  <c r="R48" i="13"/>
  <c r="Q57" i="13"/>
  <c r="Q84" i="13"/>
  <c r="V57" i="13"/>
  <c r="V75" i="13"/>
  <c r="N66" i="13"/>
  <c r="U21" i="13"/>
  <c r="U93" i="13"/>
  <c r="R75" i="13"/>
  <c r="U75" i="13"/>
  <c r="U39" i="13"/>
  <c r="N84" i="13"/>
  <c r="Q66" i="13"/>
  <c r="Q93" i="13"/>
  <c r="P66" i="13"/>
  <c r="T93" i="13"/>
  <c r="O84" i="13"/>
  <c r="O66" i="13"/>
  <c r="Q75" i="13"/>
  <c r="M66" i="13"/>
  <c r="T48" i="13"/>
  <c r="T75" i="13"/>
  <c r="V66" i="13"/>
  <c r="S75" i="13"/>
  <c r="P30" i="13"/>
  <c r="S48" i="13"/>
  <c r="U48" i="13"/>
  <c r="O93" i="13"/>
  <c r="R39" i="13"/>
  <c r="V84" i="13"/>
  <c r="S84" i="13"/>
  <c r="S66" i="13"/>
  <c r="T57" i="13"/>
  <c r="P48" i="13"/>
  <c r="S39" i="13"/>
  <c r="U84" i="13"/>
  <c r="S93" i="13"/>
  <c r="P93" i="13"/>
  <c r="A6" i="13"/>
  <c r="N9" i="13" l="1"/>
  <c r="T10" i="13"/>
  <c r="O9" i="13"/>
  <c r="U10" i="13"/>
  <c r="P9" i="13"/>
  <c r="N10" i="13"/>
  <c r="V10" i="13"/>
  <c r="Q9" i="13"/>
  <c r="O10" i="13"/>
  <c r="R9" i="13"/>
  <c r="S10" i="13"/>
  <c r="P10" i="13"/>
  <c r="S9" i="13"/>
  <c r="Q10" i="13"/>
  <c r="T9" i="13"/>
  <c r="R10" i="13"/>
  <c r="U9" i="13"/>
  <c r="V9" i="13"/>
  <c r="M10" i="13"/>
  <c r="M8" i="13" l="1"/>
  <c r="M9" i="13"/>
  <c r="O12" i="13"/>
  <c r="N12" i="13"/>
  <c r="R12" i="13"/>
  <c r="S12" i="13"/>
  <c r="P12" i="13"/>
  <c r="U12" i="13"/>
  <c r="Q12" i="13"/>
  <c r="T12" i="13"/>
  <c r="V12" i="13"/>
  <c r="M12" i="13" l="1"/>
  <c r="F9" i="3"/>
  <c r="G9" i="3"/>
  <c r="H9" i="3"/>
  <c r="I9" i="3"/>
  <c r="J9" i="3"/>
  <c r="K9" i="3"/>
  <c r="L9" i="3"/>
  <c r="M9" i="3"/>
  <c r="N9" i="3"/>
  <c r="E9" i="3"/>
  <c r="E42" i="3" l="1"/>
  <c r="C10" i="13" s="1"/>
  <c r="E10" i="3"/>
  <c r="F6" i="11"/>
  <c r="F42" i="3"/>
  <c r="C19" i="13" s="1"/>
  <c r="F11" i="3"/>
  <c r="F10" i="3"/>
  <c r="C16" i="13" s="1"/>
  <c r="B16" i="13" s="1"/>
  <c r="E6" i="11"/>
  <c r="H6" i="11"/>
  <c r="G6" i="11"/>
  <c r="N6" i="11"/>
  <c r="M6" i="11"/>
  <c r="L6" i="11"/>
  <c r="K6" i="11"/>
  <c r="J6" i="11"/>
  <c r="I6" i="11"/>
  <c r="N42" i="3"/>
  <c r="C91" i="13" s="1"/>
  <c r="K42" i="3"/>
  <c r="C64" i="13" s="1"/>
  <c r="J42" i="3"/>
  <c r="C55" i="13" s="1"/>
  <c r="I42" i="3"/>
  <c r="C46" i="13" s="1"/>
  <c r="H42" i="3"/>
  <c r="C37" i="13" s="1"/>
  <c r="G42" i="3"/>
  <c r="C28" i="13" s="1"/>
  <c r="M42" i="3"/>
  <c r="C82" i="13" s="1"/>
  <c r="L42" i="3"/>
  <c r="C73" i="13" s="1"/>
  <c r="K15" i="3"/>
  <c r="K48" i="3"/>
  <c r="J48" i="3"/>
  <c r="H48" i="3"/>
  <c r="I48" i="3"/>
  <c r="G10" i="3"/>
  <c r="C25" i="13" s="1"/>
  <c r="B25" i="13" s="1"/>
  <c r="G48" i="3"/>
  <c r="N48" i="3"/>
  <c r="F48" i="3"/>
  <c r="E48" i="3"/>
  <c r="M16" i="3"/>
  <c r="M48" i="3"/>
  <c r="L13" i="3"/>
  <c r="L48" i="3"/>
  <c r="F37" i="3"/>
  <c r="F14" i="3"/>
  <c r="N16" i="3"/>
  <c r="F16" i="3"/>
  <c r="N11" i="3"/>
  <c r="N39" i="3" s="1"/>
  <c r="L11" i="3"/>
  <c r="F15" i="3"/>
  <c r="G14" i="3"/>
  <c r="K11" i="3"/>
  <c r="N15" i="3"/>
  <c r="N13" i="3"/>
  <c r="J11" i="3"/>
  <c r="J15" i="3"/>
  <c r="J13" i="3"/>
  <c r="G11" i="3"/>
  <c r="G13" i="3"/>
  <c r="J16" i="3"/>
  <c r="N14" i="3"/>
  <c r="F13" i="3"/>
  <c r="K14" i="3"/>
  <c r="N37" i="3"/>
  <c r="E11" i="3"/>
  <c r="E39" i="3" s="1"/>
  <c r="J14" i="3"/>
  <c r="J37" i="3"/>
  <c r="I15" i="3"/>
  <c r="K13" i="3"/>
  <c r="M37" i="3"/>
  <c r="L16" i="3"/>
  <c r="H15" i="3"/>
  <c r="I14" i="3"/>
  <c r="L37" i="3"/>
  <c r="M11" i="3"/>
  <c r="M39" i="3" s="1"/>
  <c r="N10" i="3"/>
  <c r="K16" i="3"/>
  <c r="G15" i="3"/>
  <c r="H14" i="3"/>
  <c r="I13" i="3"/>
  <c r="K37" i="3"/>
  <c r="M10" i="3"/>
  <c r="H13" i="3"/>
  <c r="L10" i="3"/>
  <c r="H16" i="3"/>
  <c r="I16" i="3"/>
  <c r="M15" i="3"/>
  <c r="I37" i="3"/>
  <c r="K10" i="3"/>
  <c r="L15" i="3"/>
  <c r="M14" i="3"/>
  <c r="H37" i="3"/>
  <c r="I11" i="3"/>
  <c r="I39" i="3" s="1"/>
  <c r="J10" i="3"/>
  <c r="G16" i="3"/>
  <c r="L14" i="3"/>
  <c r="M13" i="3"/>
  <c r="E37" i="3"/>
  <c r="G37" i="3"/>
  <c r="H11" i="3"/>
  <c r="I10" i="3"/>
  <c r="H10" i="3"/>
  <c r="C34" i="13" s="1"/>
  <c r="B34" i="13" s="1"/>
  <c r="E14" i="3"/>
  <c r="E15" i="3"/>
  <c r="E16" i="3"/>
  <c r="E13" i="3"/>
  <c r="C7" i="13" l="1"/>
  <c r="B7" i="13" s="1"/>
  <c r="E49" i="3"/>
  <c r="D11" i="13" s="1"/>
  <c r="J39" i="3"/>
  <c r="L39" i="3"/>
  <c r="C72" i="13" s="1"/>
  <c r="E72" i="13" s="1"/>
  <c r="M13" i="11"/>
  <c r="M12" i="11"/>
  <c r="N13" i="11"/>
  <c r="N12" i="11"/>
  <c r="I13" i="11"/>
  <c r="I12" i="11"/>
  <c r="K13" i="11"/>
  <c r="K12" i="11"/>
  <c r="H39" i="3"/>
  <c r="C36" i="13" s="1"/>
  <c r="J36" i="13" s="1"/>
  <c r="G39" i="3"/>
  <c r="C27" i="13" s="1"/>
  <c r="L27" i="13" s="1"/>
  <c r="N7" i="11"/>
  <c r="N8" i="11"/>
  <c r="N10" i="11"/>
  <c r="N9" i="11"/>
  <c r="M10" i="11"/>
  <c r="M7" i="11"/>
  <c r="M9" i="11"/>
  <c r="M8" i="11"/>
  <c r="K10" i="11"/>
  <c r="K9" i="11"/>
  <c r="K8" i="11"/>
  <c r="K7" i="11"/>
  <c r="I9" i="11"/>
  <c r="I10" i="11"/>
  <c r="I8" i="11"/>
  <c r="I7" i="11"/>
  <c r="E10" i="11"/>
  <c r="C90" i="13"/>
  <c r="F90" i="13" s="1"/>
  <c r="K39" i="3"/>
  <c r="C63" i="13" s="1"/>
  <c r="I63" i="13" s="1"/>
  <c r="C54" i="13"/>
  <c r="K54" i="13" s="1"/>
  <c r="C45" i="13"/>
  <c r="H45" i="13" s="1"/>
  <c r="C81" i="13"/>
  <c r="G81" i="13" s="1"/>
  <c r="C35" i="13"/>
  <c r="H35" i="13" s="1"/>
  <c r="C26" i="13"/>
  <c r="H26" i="13" s="1"/>
  <c r="C53" i="13"/>
  <c r="I53" i="13" s="1"/>
  <c r="J49" i="3"/>
  <c r="D56" i="13" s="1"/>
  <c r="C52" i="13"/>
  <c r="B52" i="13" s="1"/>
  <c r="J7" i="11" s="1"/>
  <c r="C17" i="13"/>
  <c r="C89" i="13"/>
  <c r="J91" i="13"/>
  <c r="E91" i="13"/>
  <c r="H91" i="13"/>
  <c r="L91" i="13"/>
  <c r="G91" i="13"/>
  <c r="K91" i="13"/>
  <c r="F91" i="13"/>
  <c r="D91" i="13"/>
  <c r="I91" i="13"/>
  <c r="W34" i="13"/>
  <c r="H7" i="11"/>
  <c r="F73" i="13"/>
  <c r="J73" i="13"/>
  <c r="H73" i="13"/>
  <c r="L73" i="13"/>
  <c r="D73" i="13"/>
  <c r="K73" i="13"/>
  <c r="I73" i="13"/>
  <c r="E73" i="13"/>
  <c r="G73" i="13"/>
  <c r="I49" i="3"/>
  <c r="D47" i="13" s="1"/>
  <c r="C43" i="13"/>
  <c r="B43" i="13" s="1"/>
  <c r="C62" i="13"/>
  <c r="L49" i="3"/>
  <c r="D74" i="13" s="1"/>
  <c r="C70" i="13"/>
  <c r="B70" i="13" s="1"/>
  <c r="L7" i="11" s="1"/>
  <c r="N49" i="3"/>
  <c r="D92" i="13" s="1"/>
  <c r="C88" i="13"/>
  <c r="B88" i="13" s="1"/>
  <c r="J82" i="13"/>
  <c r="K82" i="13"/>
  <c r="H82" i="13"/>
  <c r="D82" i="13"/>
  <c r="E82" i="13"/>
  <c r="F82" i="13"/>
  <c r="L82" i="13"/>
  <c r="G82" i="13"/>
  <c r="I82" i="13"/>
  <c r="W16" i="13"/>
  <c r="F7" i="11"/>
  <c r="G7" i="11"/>
  <c r="W25" i="13"/>
  <c r="F28" i="13"/>
  <c r="D28" i="13"/>
  <c r="L28" i="13"/>
  <c r="H28" i="13"/>
  <c r="G28" i="13"/>
  <c r="K28" i="13"/>
  <c r="E28" i="13"/>
  <c r="J28" i="13"/>
  <c r="I28" i="13"/>
  <c r="C8" i="13"/>
  <c r="M49" i="3"/>
  <c r="D83" i="13" s="1"/>
  <c r="C79" i="13"/>
  <c r="B79" i="13" s="1"/>
  <c r="C71" i="13"/>
  <c r="J37" i="13"/>
  <c r="K37" i="13"/>
  <c r="F37" i="13"/>
  <c r="I37" i="13"/>
  <c r="G37" i="13"/>
  <c r="H37" i="13"/>
  <c r="L37" i="13"/>
  <c r="E37" i="13"/>
  <c r="D37" i="13"/>
  <c r="J19" i="13"/>
  <c r="K19" i="13"/>
  <c r="E19" i="13"/>
  <c r="G19" i="13"/>
  <c r="F19" i="13"/>
  <c r="L19" i="13"/>
  <c r="I19" i="13"/>
  <c r="H19" i="13"/>
  <c r="D19" i="13"/>
  <c r="J46" i="13"/>
  <c r="G46" i="13"/>
  <c r="I46" i="13"/>
  <c r="D46" i="13"/>
  <c r="H46" i="13"/>
  <c r="L46" i="13"/>
  <c r="F46" i="13"/>
  <c r="E46" i="13"/>
  <c r="K46" i="13"/>
  <c r="C80" i="13"/>
  <c r="K49" i="3"/>
  <c r="D65" i="13" s="1"/>
  <c r="C61" i="13"/>
  <c r="B61" i="13" s="1"/>
  <c r="C44" i="13"/>
  <c r="I55" i="13"/>
  <c r="J55" i="13"/>
  <c r="H55" i="13"/>
  <c r="D55" i="13"/>
  <c r="F55" i="13"/>
  <c r="L55" i="13"/>
  <c r="G55" i="13"/>
  <c r="K55" i="13"/>
  <c r="E55" i="13"/>
  <c r="H64" i="13"/>
  <c r="F64" i="13"/>
  <c r="E64" i="13"/>
  <c r="K64" i="13"/>
  <c r="J64" i="13"/>
  <c r="L64" i="13"/>
  <c r="I64" i="13"/>
  <c r="D64" i="13"/>
  <c r="G64" i="13"/>
  <c r="D10" i="13"/>
  <c r="F10" i="13"/>
  <c r="G10" i="13"/>
  <c r="J10" i="13"/>
  <c r="I10" i="13"/>
  <c r="E10" i="13"/>
  <c r="L10" i="13"/>
  <c r="K10" i="13"/>
  <c r="H10" i="13"/>
  <c r="C9" i="13"/>
  <c r="G49" i="3"/>
  <c r="D29" i="13" s="1"/>
  <c r="F49" i="3"/>
  <c r="D20" i="13" s="1"/>
  <c r="F39" i="3"/>
  <c r="C18" i="13" s="1"/>
  <c r="H49" i="3"/>
  <c r="D38" i="13" s="1"/>
  <c r="E7" i="11"/>
  <c r="G11" i="13" l="1"/>
  <c r="F11" i="13"/>
  <c r="H11" i="13"/>
  <c r="E11" i="13"/>
  <c r="I11" i="13"/>
  <c r="C11" i="13"/>
  <c r="B11" i="13" s="1"/>
  <c r="B19" i="13"/>
  <c r="F9" i="11" s="1"/>
  <c r="B10" i="13"/>
  <c r="E9" i="11" s="1"/>
  <c r="B82" i="13"/>
  <c r="B55" i="13"/>
  <c r="J9" i="11" s="1"/>
  <c r="B73" i="13"/>
  <c r="L9" i="11" s="1"/>
  <c r="B91" i="13"/>
  <c r="B37" i="13"/>
  <c r="H9" i="11" s="1"/>
  <c r="B64" i="13"/>
  <c r="B46" i="13"/>
  <c r="B28" i="13"/>
  <c r="G9" i="11" s="1"/>
  <c r="J45" i="13"/>
  <c r="D54" i="13"/>
  <c r="I54" i="13"/>
  <c r="H54" i="13"/>
  <c r="J72" i="13"/>
  <c r="E27" i="13"/>
  <c r="I27" i="13"/>
  <c r="J27" i="13"/>
  <c r="L45" i="13"/>
  <c r="F54" i="13"/>
  <c r="J81" i="13"/>
  <c r="J54" i="13"/>
  <c r="L90" i="13"/>
  <c r="F27" i="13"/>
  <c r="K27" i="13"/>
  <c r="E16" i="11"/>
  <c r="G90" i="13"/>
  <c r="K81" i="13"/>
  <c r="H81" i="13"/>
  <c r="K72" i="13"/>
  <c r="D72" i="13"/>
  <c r="L72" i="13"/>
  <c r="H72" i="13"/>
  <c r="I72" i="13"/>
  <c r="L63" i="13"/>
  <c r="G54" i="13"/>
  <c r="I45" i="13"/>
  <c r="G45" i="13"/>
  <c r="F45" i="13"/>
  <c r="D45" i="13"/>
  <c r="H36" i="13"/>
  <c r="G36" i="13"/>
  <c r="L35" i="13"/>
  <c r="F36" i="13"/>
  <c r="G27" i="13"/>
  <c r="H90" i="13"/>
  <c r="K90" i="13"/>
  <c r="E90" i="13"/>
  <c r="I90" i="13"/>
  <c r="D90" i="13"/>
  <c r="J90" i="13"/>
  <c r="G72" i="13"/>
  <c r="K63" i="13"/>
  <c r="H63" i="13"/>
  <c r="D63" i="13"/>
  <c r="E63" i="13"/>
  <c r="J63" i="13"/>
  <c r="G63" i="13"/>
  <c r="J53" i="13"/>
  <c r="E54" i="13"/>
  <c r="F63" i="13"/>
  <c r="L54" i="13"/>
  <c r="D53" i="13"/>
  <c r="K45" i="13"/>
  <c r="E45" i="13"/>
  <c r="L36" i="13"/>
  <c r="I36" i="13"/>
  <c r="D36" i="13"/>
  <c r="K36" i="13"/>
  <c r="E36" i="13"/>
  <c r="L26" i="13"/>
  <c r="J26" i="13"/>
  <c r="H27" i="13"/>
  <c r="F26" i="13"/>
  <c r="D35" i="13"/>
  <c r="L53" i="13"/>
  <c r="G35" i="13"/>
  <c r="I81" i="13"/>
  <c r="G53" i="13"/>
  <c r="D27" i="13"/>
  <c r="F72" i="13"/>
  <c r="F35" i="13"/>
  <c r="W82" i="13"/>
  <c r="W91" i="13"/>
  <c r="I35" i="13"/>
  <c r="F53" i="13"/>
  <c r="D81" i="13"/>
  <c r="E53" i="13"/>
  <c r="L81" i="13"/>
  <c r="W73" i="13"/>
  <c r="W10" i="13"/>
  <c r="K26" i="13"/>
  <c r="J35" i="13"/>
  <c r="I26" i="13"/>
  <c r="C65" i="13"/>
  <c r="C66" i="13" s="1"/>
  <c r="W46" i="13"/>
  <c r="K53" i="13"/>
  <c r="E35" i="13"/>
  <c r="D26" i="13"/>
  <c r="E81" i="13"/>
  <c r="F81" i="13"/>
  <c r="W28" i="13"/>
  <c r="E26" i="13"/>
  <c r="W55" i="13"/>
  <c r="W37" i="13"/>
  <c r="K35" i="13"/>
  <c r="G26" i="13"/>
  <c r="H53" i="13"/>
  <c r="W19" i="13"/>
  <c r="G18" i="13"/>
  <c r="I18" i="13"/>
  <c r="D18" i="13"/>
  <c r="E18" i="13"/>
  <c r="J18" i="13"/>
  <c r="F18" i="13"/>
  <c r="K18" i="13"/>
  <c r="H18" i="13"/>
  <c r="L18" i="13"/>
  <c r="E9" i="13"/>
  <c r="K9" i="13"/>
  <c r="J9" i="13"/>
  <c r="H9" i="13"/>
  <c r="L9" i="13"/>
  <c r="F9" i="13"/>
  <c r="G9" i="13"/>
  <c r="I9" i="13"/>
  <c r="D9" i="13"/>
  <c r="W43" i="13"/>
  <c r="W64" i="13"/>
  <c r="G47" i="13"/>
  <c r="K47" i="13"/>
  <c r="I47" i="13"/>
  <c r="J47" i="13"/>
  <c r="F47" i="13"/>
  <c r="L47" i="13"/>
  <c r="H47" i="13"/>
  <c r="E47" i="13"/>
  <c r="K74" i="13"/>
  <c r="G74" i="13"/>
  <c r="H74" i="13"/>
  <c r="L74" i="13"/>
  <c r="F74" i="13"/>
  <c r="I74" i="13"/>
  <c r="J74" i="13"/>
  <c r="E74" i="13"/>
  <c r="E20" i="13"/>
  <c r="L20" i="13"/>
  <c r="I20" i="13"/>
  <c r="F20" i="13"/>
  <c r="J20" i="13"/>
  <c r="K20" i="13"/>
  <c r="G20" i="13"/>
  <c r="H20" i="13"/>
  <c r="I44" i="13"/>
  <c r="L44" i="13"/>
  <c r="E44" i="13"/>
  <c r="F44" i="13"/>
  <c r="H44" i="13"/>
  <c r="J44" i="13"/>
  <c r="G44" i="13"/>
  <c r="D44" i="13"/>
  <c r="K44" i="13"/>
  <c r="G65" i="13"/>
  <c r="E65" i="13"/>
  <c r="K65" i="13"/>
  <c r="J65" i="13"/>
  <c r="L65" i="13"/>
  <c r="F65" i="13"/>
  <c r="H65" i="13"/>
  <c r="I65" i="13"/>
  <c r="W79" i="13"/>
  <c r="C74" i="13"/>
  <c r="C75" i="13" s="1"/>
  <c r="C20" i="13"/>
  <c r="K83" i="13"/>
  <c r="E83" i="13"/>
  <c r="G83" i="13"/>
  <c r="J83" i="13"/>
  <c r="L83" i="13"/>
  <c r="H83" i="13"/>
  <c r="F83" i="13"/>
  <c r="I83" i="13"/>
  <c r="E17" i="13"/>
  <c r="F17" i="13"/>
  <c r="I17" i="13"/>
  <c r="K17" i="13"/>
  <c r="G17" i="13"/>
  <c r="H17" i="13"/>
  <c r="D17" i="13"/>
  <c r="J17" i="13"/>
  <c r="L17" i="13"/>
  <c r="L8" i="13"/>
  <c r="E8" i="13"/>
  <c r="I8" i="13"/>
  <c r="D8" i="13"/>
  <c r="F8" i="13"/>
  <c r="G8" i="13"/>
  <c r="J8" i="13"/>
  <c r="H8" i="13"/>
  <c r="K8" i="13"/>
  <c r="E29" i="13"/>
  <c r="I29" i="13"/>
  <c r="J29" i="13"/>
  <c r="F29" i="13"/>
  <c r="K29" i="13"/>
  <c r="G29" i="13"/>
  <c r="L29" i="13"/>
  <c r="H29" i="13"/>
  <c r="J80" i="13"/>
  <c r="I80" i="13"/>
  <c r="L80" i="13"/>
  <c r="D80" i="13"/>
  <c r="E80" i="13"/>
  <c r="F80" i="13"/>
  <c r="K80" i="13"/>
  <c r="G80" i="13"/>
  <c r="H80" i="13"/>
  <c r="I89" i="13"/>
  <c r="J89" i="13"/>
  <c r="E89" i="13"/>
  <c r="G89" i="13"/>
  <c r="F89" i="13"/>
  <c r="D89" i="13"/>
  <c r="L89" i="13"/>
  <c r="H89" i="13"/>
  <c r="K89" i="13"/>
  <c r="C29" i="13"/>
  <c r="C47" i="13"/>
  <c r="C92" i="13"/>
  <c r="C93" i="13" s="1"/>
  <c r="C56" i="13"/>
  <c r="C57" i="13" s="1"/>
  <c r="L71" i="13"/>
  <c r="H71" i="13"/>
  <c r="F71" i="13"/>
  <c r="K71" i="13"/>
  <c r="E71" i="13"/>
  <c r="I71" i="13"/>
  <c r="J71" i="13"/>
  <c r="G71" i="13"/>
  <c r="D71" i="13"/>
  <c r="W88" i="13"/>
  <c r="L62" i="13"/>
  <c r="J62" i="13"/>
  <c r="F62" i="13"/>
  <c r="E62" i="13"/>
  <c r="D62" i="13"/>
  <c r="I62" i="13"/>
  <c r="H62" i="13"/>
  <c r="K62" i="13"/>
  <c r="G62" i="13"/>
  <c r="K38" i="13"/>
  <c r="H38" i="13"/>
  <c r="E38" i="13"/>
  <c r="J38" i="13"/>
  <c r="I38" i="13"/>
  <c r="F38" i="13"/>
  <c r="G38" i="13"/>
  <c r="L38" i="13"/>
  <c r="C38" i="13"/>
  <c r="J92" i="13"/>
  <c r="L92" i="13"/>
  <c r="K92" i="13"/>
  <c r="F92" i="13"/>
  <c r="I92" i="13"/>
  <c r="H92" i="13"/>
  <c r="E92" i="13"/>
  <c r="G92" i="13"/>
  <c r="C83" i="13"/>
  <c r="C84" i="13" s="1"/>
  <c r="W70" i="13"/>
  <c r="W52" i="13"/>
  <c r="W61" i="13"/>
  <c r="E56" i="13"/>
  <c r="K56" i="13"/>
  <c r="H56" i="13"/>
  <c r="J56" i="13"/>
  <c r="F56" i="13"/>
  <c r="I56" i="13"/>
  <c r="G56" i="13"/>
  <c r="L56" i="13"/>
  <c r="W7" i="13"/>
  <c r="B29" i="13" l="1"/>
  <c r="G10" i="11" s="1"/>
  <c r="B18" i="13"/>
  <c r="B35" i="13"/>
  <c r="B56" i="13"/>
  <c r="J10" i="11" s="1"/>
  <c r="B71" i="13"/>
  <c r="B83" i="13"/>
  <c r="B9" i="13"/>
  <c r="B90" i="13"/>
  <c r="B62" i="13"/>
  <c r="B27" i="13"/>
  <c r="B45" i="13"/>
  <c r="B89" i="13"/>
  <c r="B38" i="13"/>
  <c r="B17" i="13"/>
  <c r="B65" i="13"/>
  <c r="B81" i="13"/>
  <c r="B53" i="13"/>
  <c r="B63" i="13"/>
  <c r="B72" i="13"/>
  <c r="B80" i="13"/>
  <c r="B8" i="13"/>
  <c r="B20" i="13"/>
  <c r="F10" i="11" s="1"/>
  <c r="B26" i="13"/>
  <c r="B92" i="13"/>
  <c r="B44" i="13"/>
  <c r="B74" i="13"/>
  <c r="L10" i="11" s="1"/>
  <c r="B47" i="13"/>
  <c r="B36" i="13"/>
  <c r="B54" i="13"/>
  <c r="D57" i="13"/>
  <c r="I57" i="13"/>
  <c r="D39" i="13"/>
  <c r="F30" i="13"/>
  <c r="D84" i="13"/>
  <c r="L39" i="13"/>
  <c r="J30" i="13"/>
  <c r="I39" i="13"/>
  <c r="H39" i="13"/>
  <c r="D48" i="13"/>
  <c r="E18" i="11"/>
  <c r="H30" i="13"/>
  <c r="D93" i="13"/>
  <c r="I21" i="13"/>
  <c r="D21" i="13"/>
  <c r="H8" i="11"/>
  <c r="W27" i="13"/>
  <c r="W72" i="13"/>
  <c r="D75" i="13"/>
  <c r="L75" i="13"/>
  <c r="D66" i="13"/>
  <c r="K57" i="13"/>
  <c r="L57" i="13"/>
  <c r="W45" i="13"/>
  <c r="W36" i="13"/>
  <c r="K39" i="13"/>
  <c r="G39" i="13"/>
  <c r="K30" i="13"/>
  <c r="W90" i="13"/>
  <c r="I84" i="13"/>
  <c r="I75" i="13"/>
  <c r="K75" i="13"/>
  <c r="W63" i="13"/>
  <c r="E57" i="13"/>
  <c r="J57" i="13"/>
  <c r="J66" i="13"/>
  <c r="F66" i="13"/>
  <c r="K66" i="13"/>
  <c r="I66" i="13"/>
  <c r="W54" i="13"/>
  <c r="F57" i="13"/>
  <c r="H57" i="13"/>
  <c r="K48" i="13"/>
  <c r="L30" i="13"/>
  <c r="G30" i="13"/>
  <c r="J39" i="13"/>
  <c r="F39" i="13"/>
  <c r="I30" i="13"/>
  <c r="W65" i="13"/>
  <c r="W81" i="13"/>
  <c r="G57" i="13"/>
  <c r="W35" i="13"/>
  <c r="H75" i="13"/>
  <c r="W89" i="13"/>
  <c r="F84" i="13"/>
  <c r="L21" i="13"/>
  <c r="W9" i="13"/>
  <c r="D30" i="13"/>
  <c r="E39" i="13"/>
  <c r="E66" i="13"/>
  <c r="L84" i="13"/>
  <c r="W8" i="13"/>
  <c r="W44" i="13"/>
  <c r="L48" i="13"/>
  <c r="G75" i="13"/>
  <c r="E84" i="13"/>
  <c r="G84" i="13"/>
  <c r="W26" i="13"/>
  <c r="J93" i="13"/>
  <c r="E30" i="13"/>
  <c r="J48" i="13"/>
  <c r="W18" i="13"/>
  <c r="K84" i="13"/>
  <c r="E75" i="13"/>
  <c r="G21" i="13"/>
  <c r="W53" i="13"/>
  <c r="G66" i="13"/>
  <c r="L66" i="13"/>
  <c r="W71" i="13"/>
  <c r="F75" i="13"/>
  <c r="F93" i="13"/>
  <c r="W80" i="13"/>
  <c r="H21" i="13"/>
  <c r="H48" i="13"/>
  <c r="G93" i="13"/>
  <c r="H66" i="13"/>
  <c r="W47" i="13"/>
  <c r="E93" i="13"/>
  <c r="H84" i="13"/>
  <c r="J84" i="13"/>
  <c r="K21" i="13"/>
  <c r="E48" i="13"/>
  <c r="W83" i="13"/>
  <c r="W20" i="13"/>
  <c r="F48" i="13"/>
  <c r="C21" i="13"/>
  <c r="J75" i="13"/>
  <c r="K93" i="13"/>
  <c r="I93" i="13"/>
  <c r="W17" i="13"/>
  <c r="F21" i="13"/>
  <c r="I48" i="13"/>
  <c r="C48" i="13"/>
  <c r="E21" i="13"/>
  <c r="W38" i="13"/>
  <c r="H10" i="11"/>
  <c r="C39" i="13"/>
  <c r="W56" i="13"/>
  <c r="W29" i="13"/>
  <c r="C30" i="13"/>
  <c r="H93" i="13"/>
  <c r="W74" i="13"/>
  <c r="W62" i="13"/>
  <c r="W92" i="13"/>
  <c r="L93" i="13"/>
  <c r="J21" i="13"/>
  <c r="G48" i="13"/>
  <c r="C12" i="13"/>
  <c r="L8" i="11" l="1"/>
  <c r="L12" i="11" s="1"/>
  <c r="L13" i="11" s="1"/>
  <c r="J8" i="11"/>
  <c r="J12" i="11" s="1"/>
  <c r="J13" i="11" s="1"/>
  <c r="B75" i="13"/>
  <c r="H12" i="11"/>
  <c r="H13" i="11" s="1"/>
  <c r="B66" i="13"/>
  <c r="B93" i="13"/>
  <c r="B84" i="13"/>
  <c r="B57" i="13"/>
  <c r="B39" i="13"/>
  <c r="B21" i="13"/>
  <c r="B30" i="13"/>
  <c r="B48" i="13"/>
  <c r="G8" i="11"/>
  <c r="G12" i="11" s="1"/>
  <c r="G13" i="11" s="1"/>
  <c r="E19" i="11"/>
  <c r="F8" i="11"/>
  <c r="F12" i="11" s="1"/>
  <c r="F13" i="11" s="1"/>
  <c r="E8" i="11"/>
  <c r="W57" i="13"/>
  <c r="W84" i="13"/>
  <c r="W93" i="13"/>
  <c r="W66" i="13"/>
  <c r="W75" i="13"/>
  <c r="W39" i="13"/>
  <c r="W30" i="13"/>
  <c r="W21" i="13"/>
  <c r="W48" i="13"/>
  <c r="E17" i="11" l="1"/>
  <c r="E21" i="11" s="1"/>
  <c r="E12" i="11"/>
  <c r="E13" i="11" s="1"/>
  <c r="D12" i="13"/>
  <c r="G12" i="13"/>
  <c r="F12" i="13"/>
  <c r="K12" i="13"/>
  <c r="H12" i="13"/>
  <c r="I12" i="13"/>
  <c r="W11" i="13"/>
  <c r="J12" i="13"/>
  <c r="L12" i="13"/>
  <c r="E12" i="13" l="1"/>
  <c r="W12" i="13" s="1"/>
  <c r="B12"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Ildi Czeglédi</author>
    <author>Czeglédi Ildikó</author>
  </authors>
  <commentList>
    <comment ref="B2" authorId="0" shapeId="0" xr:uid="{00000000-0006-0000-0000-000001000000}">
      <text>
        <r>
          <rPr>
            <b/>
            <sz val="9"/>
            <color indexed="81"/>
            <rFont val="Tahoma"/>
            <family val="2"/>
            <charset val="238"/>
          </rPr>
          <t>Kérjük, hogy az LCC Segédlet kitöltése előtt alaposan olvassa el az alábbi információkat és feltétlenül tanulmányozza a kapcsolódó Felhasználói Útmutatót is!</t>
        </r>
        <r>
          <rPr>
            <sz val="9"/>
            <color indexed="81"/>
            <rFont val="Tahoma"/>
            <family val="2"/>
            <charset val="238"/>
          </rPr>
          <t xml:space="preserve">
LCC_Felhasználói_útmutató_POC.pdf</t>
        </r>
      </text>
    </comment>
    <comment ref="A23" authorId="1" shapeId="0" xr:uid="{00000000-0006-0000-0000-000002000000}">
      <text>
        <r>
          <rPr>
            <sz val="9"/>
            <color indexed="81"/>
            <rFont val="Tahoma"/>
            <family val="2"/>
            <charset val="238"/>
          </rPr>
          <t xml:space="preserve">A segédlet több celláján fontos instrukciókat, magyarázatokat talál jegyzetben, melyek a cellára mutatva jelennek meg.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Czeglédi Ildikó</author>
  </authors>
  <commentList>
    <comment ref="C21" authorId="0" shapeId="0" xr:uid="{00000000-0006-0000-0100-000001000000}">
      <text>
        <r>
          <rPr>
            <b/>
            <sz val="11"/>
            <color indexed="81"/>
            <rFont val="Tahoma"/>
            <family val="2"/>
            <charset val="238"/>
          </rPr>
          <t xml:space="preserve">
Felhívjuk a figyelmet, hogy az életciklusköltség általában nem egyenlő a becsült értékkel!</t>
        </r>
        <r>
          <rPr>
            <sz val="11"/>
            <color indexed="81"/>
            <rFont val="Tahoma"/>
            <family val="2"/>
            <charset val="238"/>
          </rPr>
          <t xml:space="preserve">
A közbeszerzés becsült értékének meghatározására a Kbt. 16-19. §-ában foglalt szabályokat kell alkalmazni. Az életciklusköltség-számításon alapuló értékelési szempont(ok) alkalmazása a becsült érték meghatározását alapjaiban nem befolyásolja.
A becsült érték meghatározásának módszerére ez esetben is a Kbt. 28. § (2) bekezdése tekinthető irányadónak. 
Részletesen ld. a jelen segédlethez kapcsolódó</t>
        </r>
        <r>
          <rPr>
            <b/>
            <sz val="11"/>
            <color indexed="81"/>
            <rFont val="Tahoma"/>
            <family val="2"/>
            <charset val="238"/>
          </rPr>
          <t xml:space="preserve"> LCC Felhasználói útmutató vonatkozó fejezetét</t>
        </r>
        <r>
          <rPr>
            <sz val="11"/>
            <color indexed="81"/>
            <rFont val="Tahoma"/>
            <family val="2"/>
            <charset val="23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Czeglédi Ildikó</author>
    <author>Ildi Czeglédi</author>
  </authors>
  <commentList>
    <comment ref="C12" authorId="0" shapeId="0" xr:uid="{00000000-0006-0000-0200-000001000000}">
      <text>
        <r>
          <rPr>
            <sz val="9"/>
            <color indexed="81"/>
            <rFont val="Tahoma"/>
            <family val="2"/>
            <charset val="238"/>
          </rPr>
          <t xml:space="preserve">
A diszkontráta ajánlott mértéke az EU Bizottság vonatkozó útmutatásai alapján 5%. Kifejezetten rövid élettartamú eszközök esetén (≤5 év), a számítás egyszerűsítése érdekében, Ajánlatkérő dönthet 0%-os diszkont ráta alkalmazásáról is, ez esetben itt kell felülírnia a ráta értékét. A számítások a ráta értéket a 6) munkalapról hivatkozzák, ahol megtalálható a diszkont ráta ajánlott mértékének hivatalos forrása is.</t>
        </r>
        <r>
          <rPr>
            <b/>
            <sz val="9"/>
            <color indexed="81"/>
            <rFont val="Tahoma"/>
            <family val="2"/>
            <charset val="238"/>
          </rPr>
          <t xml:space="preserve">
Felhívjuk Ajánlatkérők figyelmét, hogy a jelen ajánlásoktól való eltérés esetén, fontos az alkalmazott diszkont ráta mértékét alátámasztani az ágazatra releváns és aktuális, hivatalos forrás megadásával, melyet a dokumentációban is hivatkozni kell!
</t>
        </r>
        <r>
          <rPr>
            <sz val="9"/>
            <color indexed="81"/>
            <rFont val="Tahoma"/>
            <family val="2"/>
            <charset val="238"/>
          </rPr>
          <t xml:space="preserve">
A jelenérték számítás és a diszkont ráta értelmezésével kapcsolatban ld. az 5) munkalapot és a kapcsolódó LCC Felhasználói Útmutatót.</t>
        </r>
      </text>
    </comment>
    <comment ref="C14" authorId="1" shapeId="0" xr:uid="{00000000-0006-0000-0200-000002000000}">
      <text>
        <r>
          <rPr>
            <sz val="9"/>
            <color indexed="81"/>
            <rFont val="Tahoma"/>
            <family val="2"/>
            <charset val="238"/>
          </rPr>
          <t>A termék kiválasztásával "aktiválódnak" az adott oszlop hivatkozásai és képletei!
A helyes eredmény érdekében, minden "aktívált" oszlop, összes fehér hátterű celláját (input cellák) ki kell tölteni. Amennyiben valamely érték nem releváns, írjon be nullát "0".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Czeglédi Ildikó</author>
  </authors>
  <commentList>
    <comment ref="C38" authorId="0" shapeId="0" xr:uid="{00000000-0006-0000-0300-000001000000}">
      <text>
        <r>
          <rPr>
            <b/>
            <sz val="9"/>
            <color indexed="81"/>
            <rFont val="Tahoma"/>
            <charset val="1"/>
          </rPr>
          <t xml:space="preserve">Ajánlatkérő által elvárt igazolási módot ld. a közbeszerzési dokumentáció vonatkozó részében
Javasolt igazolási módok:
</t>
        </r>
        <r>
          <rPr>
            <sz val="9"/>
            <color indexed="81"/>
            <rFont val="Tahoma"/>
            <family val="2"/>
            <charset val="238"/>
          </rPr>
          <t>Gyártói nyilatkozat, ajánlattevői, mint forgalmazói nyilatkozat, Termékleírás, a termékre vonatkozó egyéb műszaki dokumentum vagy technikai adatlap, (szükség esetén) mintapéldány bekérése</t>
        </r>
        <r>
          <rPr>
            <b/>
            <sz val="9"/>
            <color indexed="81"/>
            <rFont val="Tahoma"/>
            <charset val="1"/>
          </rPr>
          <t xml:space="preserve">
</t>
        </r>
      </text>
    </comment>
    <comment ref="C43" authorId="0" shapeId="0" xr:uid="{00000000-0006-0000-0300-000002000000}">
      <text>
        <r>
          <rPr>
            <b/>
            <sz val="9"/>
            <color indexed="81"/>
            <rFont val="Tahoma"/>
            <family val="2"/>
            <charset val="238"/>
          </rPr>
          <t xml:space="preserve">Ajánlatkérő által elvárt igazolási módot ld. a közbeszerzési dokumentáció vonatkozó részében
Javasolt igazolási módok:
</t>
        </r>
        <r>
          <rPr>
            <sz val="9"/>
            <color indexed="81"/>
            <rFont val="Tahoma"/>
            <family val="2"/>
            <charset val="238"/>
          </rPr>
          <t>Gyártói nyilatkozat, ajánlattevői, mint forgalmazói nyilatkozat, Felhasználói kézikönyv, Készülék szervizkönyv</t>
        </r>
      </text>
    </comment>
    <comment ref="C45" authorId="0" shapeId="0" xr:uid="{00000000-0006-0000-0300-000003000000}">
      <text>
        <r>
          <rPr>
            <b/>
            <sz val="9"/>
            <color indexed="81"/>
            <rFont val="Tahoma"/>
            <family val="2"/>
            <charset val="238"/>
          </rPr>
          <t xml:space="preserve">Ajánlatkérő által elvárt igazolási módot ld. a közbeszerzési dokumentáció vonatkozó részében
Javasolt igazolási módok:
</t>
        </r>
        <r>
          <rPr>
            <sz val="9"/>
            <color indexed="81"/>
            <rFont val="Tahoma"/>
            <family val="2"/>
            <charset val="238"/>
          </rPr>
          <t>Gyártói nyilatkozat, ajánlattevői, mint forgalmazói nyilatkozat, Felhasználói kézikönyv</t>
        </r>
      </text>
    </comment>
  </commentList>
</comments>
</file>

<file path=xl/sharedStrings.xml><?xml version="1.0" encoding="utf-8"?>
<sst xmlns="http://schemas.openxmlformats.org/spreadsheetml/2006/main" count="481" uniqueCount="245">
  <si>
    <t>%</t>
  </si>
  <si>
    <t>HUF</t>
  </si>
  <si>
    <t>Bevezetés</t>
  </si>
  <si>
    <t>Az LCC Segédlet alkalmazási köre</t>
  </si>
  <si>
    <t>A Segédlet felépítése</t>
  </si>
  <si>
    <t>Ajánlattevői adatszolgáltatás</t>
  </si>
  <si>
    <t>Ajánlatkérői alapadatok</t>
  </si>
  <si>
    <t>LCC Eredmények, összegzés</t>
  </si>
  <si>
    <t>Referencia adatok</t>
  </si>
  <si>
    <t>Az LCC számításának alapvető paraméterei:</t>
  </si>
  <si>
    <t>Pénznem</t>
  </si>
  <si>
    <t>A karbantartási költségek kiszámításának alapvető paraméterei:</t>
  </si>
  <si>
    <t>db</t>
  </si>
  <si>
    <t>Az életciklusköltség-számítás eredményeinek ábrázolása</t>
  </si>
  <si>
    <t>Egyéb kezdeti egyszeri költségek</t>
  </si>
  <si>
    <t>Egyéb éves költségek</t>
  </si>
  <si>
    <t>Az ajánlatkérőnél felmerülő egyéb költségek (nem kötelező):</t>
  </si>
  <si>
    <t>Diszkont ráta</t>
  </si>
  <si>
    <t>Ajánlatkérő által megadott adatok: Az életciklus-költségek kiszámításának egységes paraméterei és alapadatai.</t>
  </si>
  <si>
    <t>Kérjük, válasszon!</t>
  </si>
  <si>
    <t>A termék megnevezése:</t>
  </si>
  <si>
    <t>HUF/db</t>
  </si>
  <si>
    <t>db/év</t>
  </si>
  <si>
    <t>Veszélyeshulladék kezelésének költsége</t>
  </si>
  <si>
    <t>HUF/év</t>
  </si>
  <si>
    <t>A termék darabszáma a beszerzésben</t>
  </si>
  <si>
    <t>A használat során keletkező veszélyes hulladék mennyisége</t>
  </si>
  <si>
    <t>Karbantartási költségekre vonatkozó adatok</t>
  </si>
  <si>
    <t>A Segédlet használata</t>
  </si>
  <si>
    <t>A termék megnevezése</t>
  </si>
  <si>
    <t>Beszerzési költség</t>
  </si>
  <si>
    <t>Üzemelési költségek jelenértéke</t>
  </si>
  <si>
    <t>Karbantartási költségek jelenértéke</t>
  </si>
  <si>
    <t>Egyéb költségek jelenértéke</t>
  </si>
  <si>
    <t>Összes üzemelési költség jelenértéke</t>
  </si>
  <si>
    <t>Összes karbantartási költség jelenértéke</t>
  </si>
  <si>
    <t>Összes egyéb költség jelenértéke</t>
  </si>
  <si>
    <t>Az ajánlatok értékelése életciklusköltség-szemlélettel történik, a pályázati dokumentációban foglaltak szerint.</t>
  </si>
  <si>
    <t xml:space="preserve">Ajánlatának elbírálásához kérjük, adja meg az ajánlatával kapcsolatos információkat az alábbi táblázat FEHÉR celláinak kitöltésével. </t>
  </si>
  <si>
    <t>Definíciók és képletek</t>
  </si>
  <si>
    <t>Képlet</t>
  </si>
  <si>
    <t>LCC Segédlet POC orvostechnikai eszközök közbeszerzéséhez</t>
  </si>
  <si>
    <t>Termék típusa</t>
  </si>
  <si>
    <t>POC in vitro diagnosztikai orvostechnikai eszközök (IVD)</t>
  </si>
  <si>
    <t>Teszt (csík, mérőkazetta, monotesztes küvetta, cartridge)</t>
  </si>
  <si>
    <t>Kontrol 1. szint mérése</t>
  </si>
  <si>
    <t xml:space="preserve">Kontrol 2. szint mérése </t>
  </si>
  <si>
    <t>Pipettor</t>
  </si>
  <si>
    <t>Kapilláris (amennyiben releváns)</t>
  </si>
  <si>
    <t>Mérőküvetta (amennyiben releváns)</t>
  </si>
  <si>
    <t>Printerpapír (1 mérés nyomtatása)</t>
  </si>
  <si>
    <t>Egyéb kiírás szerinti kiegészítő</t>
  </si>
  <si>
    <t>m3/év</t>
  </si>
  <si>
    <t>Termékkör definíció</t>
  </si>
  <si>
    <t>Ajánlott termék típusa, azonosítása</t>
  </si>
  <si>
    <t>CPV kód</t>
  </si>
  <si>
    <t>CPV megnevezés</t>
  </si>
  <si>
    <t>EMDN kód</t>
  </si>
  <si>
    <t>EMDN megnevezés</t>
  </si>
  <si>
    <t>38000000-5</t>
  </si>
  <si>
    <t>Laboratóriumi, optikai és precíziós felszerelések (kivéve szemüvegek)</t>
  </si>
  <si>
    <t xml:space="preserve">Az Európai Parlament és a Tanács (EU) 2017/746 rendelete (2017. április 5.) az in vitro diagnosztikai orvostechnikai eszközökről, valamint a 98/79/EK irányelv és a 2010/227/EU bizottsági határozat hatályon kívül helyezéséről (IVDR) </t>
  </si>
  <si>
    <t>W02010690</t>
  </si>
  <si>
    <t>W02010601</t>
  </si>
  <si>
    <t>W0201010201</t>
  </si>
  <si>
    <t>Leírás, értelmezés</t>
  </si>
  <si>
    <t>Adatmezők megnevezése</t>
  </si>
  <si>
    <t xml:space="preserve">év </t>
  </si>
  <si>
    <t>Üzemelési költség kiszámításának paraméterei</t>
  </si>
  <si>
    <t>Egy beavatkozás/vizsgálat során keletkező veszélyes hulladék térfogata (befoglaló téglatest)</t>
  </si>
  <si>
    <t>LCC Számítás</t>
  </si>
  <si>
    <t>Összeg</t>
  </si>
  <si>
    <t>Karbantartási költségek</t>
  </si>
  <si>
    <t>Egyéb költségek</t>
  </si>
  <si>
    <t>A felhasználó által végzendő karbantartás gyakorisága</t>
  </si>
  <si>
    <t>A felhasználó által végzendő karbantartás költsége</t>
  </si>
  <si>
    <t>Egyéb költségek (amennyiben releváns):</t>
  </si>
  <si>
    <t>Egy eszközzel végzett vizsgálatok tervezett, éves, átlagos darabszáma</t>
  </si>
  <si>
    <t>PT-INR mérő</t>
  </si>
  <si>
    <t>PCR készülék</t>
  </si>
  <si>
    <t>Vérgáz analizátor</t>
  </si>
  <si>
    <t>Viszkoelasztométer</t>
  </si>
  <si>
    <t>Klinikai kémiai készülék</t>
  </si>
  <si>
    <t>Elektrolit mérő készülék</t>
  </si>
  <si>
    <t>Multiparaméteres POCT készülék</t>
  </si>
  <si>
    <t>Vércukormérő</t>
  </si>
  <si>
    <t>Vizelet analizátor</t>
  </si>
  <si>
    <t>HUF/m3</t>
  </si>
  <si>
    <t>AJÁNLATKÉRŐnél felmerülő egyéb kezdeti, egyszeri költségek</t>
  </si>
  <si>
    <t>AJÁNLATKÉRŐnél felmerülő egyéb éves költségek</t>
  </si>
  <si>
    <t>AJÁNLATTEVŐ által megadott egyéb kezdeti, egyszeri költségek</t>
  </si>
  <si>
    <t>AJÁNLATTEVŐ által megadott egyéb éves költségek</t>
  </si>
  <si>
    <r>
      <t>Jelenérték PV</t>
    </r>
    <r>
      <rPr>
        <b/>
        <vertAlign val="subscript"/>
        <sz val="11"/>
        <rFont val="Arial"/>
        <family val="2"/>
        <charset val="238"/>
        <scheme val="minor"/>
      </rPr>
      <t>n</t>
    </r>
  </si>
  <si>
    <t>év</t>
  </si>
  <si>
    <t>Fogyóanyagok költsége</t>
  </si>
  <si>
    <t>Veszélyeshulladék költsége</t>
  </si>
  <si>
    <t>Veszélyeshulladék kezelésének költsége a felhasználónál</t>
  </si>
  <si>
    <t>Összesen</t>
  </si>
  <si>
    <t xml:space="preserve">Összes beszerzési költség </t>
  </si>
  <si>
    <t>Az LCC értékelési periódus alatt felmerülő összes költség</t>
  </si>
  <si>
    <t>Gyártóspecifikus releváns fogyóanyagok:</t>
  </si>
  <si>
    <t>Mintavevő (amennyiben releváns)</t>
  </si>
  <si>
    <t>A termék AJÁNLATI ÁRA:</t>
  </si>
  <si>
    <t>Többféle klinikai kémiai mintát ellenőrző rendszer</t>
  </si>
  <si>
    <t>Vércukorszint-monitorozó rendszer</t>
  </si>
  <si>
    <t>Vizeletelemző készülék</t>
  </si>
  <si>
    <t>W0103020801</t>
  </si>
  <si>
    <t>PROTROMBINIDŐ – GYORSTESZT ÉS POC</t>
  </si>
  <si>
    <t>VÉRGÁZ-ANALIZÁTOROK</t>
  </si>
  <si>
    <t>W02010401</t>
  </si>
  <si>
    <t>W0202029001</t>
  </si>
  <si>
    <t>TROMBOELASZTOGRÁFOK</t>
  </si>
  <si>
    <t>W0205</t>
  </si>
  <si>
    <t>NUKLEINSAV VIZSGÁLATI ESZKÖZÖK</t>
  </si>
  <si>
    <t>W02010101</t>
  </si>
  <si>
    <t>KÉMIAI ANALIZÁTOROK</t>
  </si>
  <si>
    <t>IONSZELEKTÍV ELEKTROLITANALIZÁTOROK</t>
  </si>
  <si>
    <t>W0201040201</t>
  </si>
  <si>
    <t>Kereskedelmi megnevezés</t>
  </si>
  <si>
    <t>Legördülő menü</t>
  </si>
  <si>
    <t>Pipettor (amennyiben releváns)</t>
  </si>
  <si>
    <t>Egyéb kiírás szerinti kiegészítő (amennyiben releváns)</t>
  </si>
  <si>
    <t>AJÁNLATKÉRŐ megnevezése, azonosítása:</t>
  </si>
  <si>
    <t>AJÁNLATTEVŐ megnevezése, azonosítása:</t>
  </si>
  <si>
    <t>Gyártóspecifikus fogyóanyagok AJÁNLATI ÁRA:</t>
  </si>
  <si>
    <t>Ábra: Az életciklusköltség-számítás eredményeinek ábrázolása</t>
  </si>
  <si>
    <t>2) LCC_Eredmények_összegzés</t>
  </si>
  <si>
    <t>3) Ajánlatkérői_alapadatok</t>
  </si>
  <si>
    <t>4) Ajánlattevői_adatszolgáltatás</t>
  </si>
  <si>
    <t>6) Referencia adatok</t>
  </si>
  <si>
    <t>7) LCC Számítás</t>
  </si>
  <si>
    <t>Gyártóspecifikus fogyóanyagok mennyisége:</t>
  </si>
  <si>
    <t xml:space="preserve">A munkalap cellái automatikusan feltöltődnek az ajánlatkérő és az ajánlattevő által megadott input adatok, valamint a Segédletben meghatározott matematikai összefüggések alapján (ld. Lentebb) </t>
  </si>
  <si>
    <t>Összes életciklusköltség (LCC)</t>
  </si>
  <si>
    <t>Az adott oszlopban szereplő eszköz Életciklusköltsége és az eszközzel végzendő beavatkozások/vizsgálatok száma alapján képzett fajlagos érték.</t>
  </si>
  <si>
    <t>Automatikusan feltöltődik az ajánlatkérő által, a 3) munkalap 14. sor, E-N oszlopokban megadottak szerint.</t>
  </si>
  <si>
    <t>Az ábra az E-N oszlopokban szereplő eszközök Életciklus-költségét, valamint azon belül az egyes költségelemek arányát mutatja.</t>
  </si>
  <si>
    <t>HUF, magyar forint</t>
  </si>
  <si>
    <t>Az adott oszlopban kiválasztott eszközből beszerzendő mennyiség.</t>
  </si>
  <si>
    <t>Egy eszközzel végzett átlagos, éves vizsgálatszám</t>
  </si>
  <si>
    <t>Egy eszközzel végzett vizsgálatok tervezett, átlagos, éves darabszáma.</t>
  </si>
  <si>
    <t>Üzemelési költség kiszámításának további paraméterei</t>
  </si>
  <si>
    <t>Az Üzemelési költség a POC IVD eszközök esetén két tételből tevődik össze: egyrészt az adott eszközhöz, a tervezett vizsgálatszám alapján szükséges fogyóanyagok költségéből, másrészt az eszközök használata során képződő veszélyeshulladék kezelésének költségéből.</t>
  </si>
  <si>
    <t>Az ajánlatkérő saját nyilvántartása/hulladékszállítási szerződése alapján megadott fajlagos költség.</t>
  </si>
  <si>
    <t>A felhasználó saját nyilvántartása alapján meghatározott fajlagos költség.</t>
  </si>
  <si>
    <t>Ajánlatkérő által 3) munkalapon megadottak alapján automatikusan feltöltődik.</t>
  </si>
  <si>
    <t>LCC értékelési periódus (n)</t>
  </si>
  <si>
    <t>Diszkont ráta (r)</t>
  </si>
  <si>
    <t>Tartalmazza a Segédletben előre definiált referencia adat, a diszkont ráta értékét és forrását, valamint az eszközök kiválasztására szolgáló legördülő menü adatkészletét.</t>
  </si>
  <si>
    <t>A Segédlet összesen hét munkalapot tartalmaz:</t>
  </si>
  <si>
    <t>A cellák különböző színkódokkal rendelkeznek:</t>
  </si>
  <si>
    <t>Egy beavatkozásra jutó életciklusköltség</t>
  </si>
  <si>
    <t>Kitöltendő cellák: a 3) és 4) munkalapokon csak ezeket a FEHÉR hátterű cellákat kell kitölteni! (input cellák)</t>
  </si>
  <si>
    <r>
      <t xml:space="preserve">A beszerzésben szereplő </t>
    </r>
    <r>
      <rPr>
        <b/>
        <sz val="11"/>
        <rFont val="Arial"/>
        <family val="2"/>
        <charset val="238"/>
      </rPr>
      <t>egyes eszközök összes releváns költségének jelenértéke a vizsgált időtartam alatt</t>
    </r>
    <r>
      <rPr>
        <sz val="11"/>
        <rFont val="Arial"/>
        <family val="2"/>
        <charset val="238"/>
      </rPr>
      <t>. Vagyis, az egyes oszlopokban szereplő termékekre vonatkozóan a releváns költségelemek jelenértékének összege.</t>
    </r>
  </si>
  <si>
    <t>= Beszerzési költség + Üzemelési költségek jelenértéke + Karbantartási költségek jelenértéke + Egyéb költségek jelenértéke</t>
  </si>
  <si>
    <t>= Összes beszerzési költség + Összes üzemelési költség jelenértéke + Összes karbantartási költség jelenértéke + Összes egyéb költség jelenértéke</t>
  </si>
  <si>
    <t>= Életciklusköltség (lcc) / (Egy eszközzel végzett átlagos, éves vizsgálatszám * A termék darabszáma a beszerzésben * LCC Értékelési periódus hossza években)</t>
  </si>
  <si>
    <t>Életciklusköltség (lcc)</t>
  </si>
  <si>
    <t>LCC értékelési periódus hossza (n)</t>
  </si>
  <si>
    <t>LCC értékelési periódus hossza</t>
  </si>
  <si>
    <t>Az átlagos, éves vizsgálatszám alapján és a műszaki specifikációval összhangban meghatározandó értékek.</t>
  </si>
  <si>
    <t>Ajánlattevő cégjegyzék vagy Alapítói okirat szerinti megnevezése</t>
  </si>
  <si>
    <t>Ajánlatkérő cégjegyzék  vagy Alapítói okirat szerinti megnevezése.</t>
  </si>
  <si>
    <t>Ajánlatkérőnél/felhasználónál a használat megkezdésével kapcsolatban felmerülő, egyszeri költségek pl.: oktatás, betanítás.</t>
  </si>
  <si>
    <t>Ajánlatkérőnél/felhasználónál a használat során rendszeresen, minden évben felmerülő költségek pl.: biztosítás.</t>
  </si>
  <si>
    <t>Az Ajánlatkérő által megadott vizsgálat elvégzéséhez szükséges pipettor nettó egységára, amennyiben a készülékhez és a teszt elvégzéséhez szükséges. Amennyiben szükséges, de a tesztkit részét képezi - azaz a teszt ára magában foglalja -, 0 értéket kell megadni.</t>
  </si>
  <si>
    <t>Az ajánlott eszköz gyári cikkszáma és pontos neve</t>
  </si>
  <si>
    <t>Az Ajánlatkérő által megadott vizsgálat elvégzéséhez szükséges kapilláris nettó egységára, amennyiben a készülékhez és a teszt elvégzéséhez szükséges. Amennyiben szükséges, de a tesztkit részét képezi - azaz a teszt ára magában foglalja -, 0 értéket kell megadni.</t>
  </si>
  <si>
    <t>Az Ajánlatkérő által megadott vizsgálat elvégzéséhez szükséges mérőküvetta nettó egységára, amennyiben a készülékhez és a teszt elvégzéséhez szükséges. Amennyiben szükséges, és a tesztkit részét képezi - azaz a teszt ára magában foglalja -, 0 értéket kell megadni. Amennyiben egy mérőküvetta több teszt elvégzéséhez is megfelelő, abban az esetben az egy tesztre eső részarányos nettó értéket kell feltüntetni.</t>
  </si>
  <si>
    <t>Az Ajánlatkérő által megadott vizsgálat elvégzéséhez szükséges mintavevő nettó egységára, amennyiben a készülékhez és a teszt elvégzéséhez szükséges. Amennyiben szükséges, de a tesztkit részét képezi - azaz a teszt ára magában foglalja -, 0 értéket kell megadni.</t>
  </si>
  <si>
    <t>Amennyiben Ajánlatkérő definiált előre egyéb kiegészítő megajánlást, annak megfelelően kell megadni a nettó ajánlati egységárat.</t>
  </si>
  <si>
    <r>
      <t>cm</t>
    </r>
    <r>
      <rPr>
        <vertAlign val="superscript"/>
        <sz val="9"/>
        <rFont val="Arial"/>
        <family val="2"/>
        <charset val="238"/>
      </rPr>
      <t>3</t>
    </r>
    <r>
      <rPr>
        <sz val="9"/>
        <rFont val="Arial"/>
        <family val="2"/>
        <charset val="238"/>
      </rPr>
      <t>/db</t>
    </r>
  </si>
  <si>
    <r>
      <t>Az Ajánlatkérő által megadott vizsgálat elvégzése során keletkező veszélyes hulladékot magába foglaló téglatest térfogata cm</t>
    </r>
    <r>
      <rPr>
        <vertAlign val="superscript"/>
        <sz val="11"/>
        <rFont val="Arial"/>
        <family val="2"/>
        <charset val="238"/>
      </rPr>
      <t>3</t>
    </r>
    <r>
      <rPr>
        <sz val="11"/>
        <rFont val="Arial"/>
        <family val="2"/>
        <charset val="238"/>
      </rPr>
      <t>-ben megadva.</t>
    </r>
  </si>
  <si>
    <r>
      <t>Automatikusan számított érték az ajánlatkérő, valamint az ajánlattevő által korábban megadott információk alapján. Az eszköz használata során egy év alatt keletkező veszélyeshulladék térfogata m</t>
    </r>
    <r>
      <rPr>
        <vertAlign val="superscript"/>
        <sz val="11"/>
        <rFont val="Arial"/>
        <family val="2"/>
        <charset val="238"/>
      </rPr>
      <t>3</t>
    </r>
    <r>
      <rPr>
        <sz val="11"/>
        <rFont val="Arial"/>
        <family val="2"/>
        <charset val="238"/>
      </rPr>
      <t>-ben.</t>
    </r>
  </si>
  <si>
    <t>= Egy beavatkozás/vizsgálat során keletkező veszélyeshulladék térfogata * Egy eszközzel végzett átlagos, éves vizsgálatszám * A termék darabszáma a beszerzésben / 1000000</t>
  </si>
  <si>
    <t>Az eszköz használatának megkezdésével kapcsolatban felmerülő, egyszeri költségek pl.: oktatás, betanítás.</t>
  </si>
  <si>
    <r>
      <rPr>
        <b/>
        <sz val="11"/>
        <rFont val="Arial"/>
        <family val="2"/>
        <charset val="238"/>
      </rPr>
      <t>Kitöltése nem kötelező!</t>
    </r>
    <r>
      <rPr>
        <sz val="11"/>
        <rFont val="Arial"/>
        <family val="2"/>
        <charset val="238"/>
      </rPr>
      <t xml:space="preserve"> Amennyiben felmerül(nek) a fenti kategóriákba nem sorolható, de valós erőforrás felhasználás miatt keletkező, releváns költség(ek), akkor azokat az alábbi sorokban lehet figyelembe venni, értelemszerűen. Azonban összhangban az életciklusköltség számítás során alkalmazott reál gazdasági megközelítéssel, a számításoknak nem része a számviteli amortizáció/értékcsökkenés, ill. az jogszabályi kötelezettséget meghaladó garanciavállalás költsége sem szerepelhet itt!</t>
    </r>
  </si>
  <si>
    <r>
      <rPr>
        <b/>
        <sz val="11"/>
        <rFont val="Arial"/>
        <family val="2"/>
        <charset val="238"/>
      </rPr>
      <t>Kitöltése nem kötelező!</t>
    </r>
    <r>
      <rPr>
        <sz val="11"/>
        <rFont val="Arial"/>
        <family val="2"/>
        <charset val="238"/>
      </rPr>
      <t xml:space="preserve"> Amennyiben felmerül(nek) a fenti kategóriákba nem sorolható, de valós erőforrás felhasználás miatt keletkező, releváns költség(ek), akkor azokat az alábbi sorokban lehet figyelembe venni, értelemszerűen. Azonban összhangban az életciklusköltség számítás során alkalmazott reál gazdasági megközelítéssel, a számításoknak nem része a számviteli amortizáció/értékcsökkenés, ill. az jogszabályi kötelezettséget meghaladó garanciavállalás költsége sem szerepelhet itt! Ez utóbbit, amennyiben felmerül, javasoljuk külön értékelési szempontként figyelembe venni.</t>
    </r>
  </si>
  <si>
    <t xml:space="preserve">Ez a lap az életciklus-költség számítás részletes idősorait tartalmazza, felhasználók számára nem szerkeszthető, automatikusan feltöltődik! A munkalap táblázatai rendre hivatkoznak a 3)-4) munkalapok E:N oszlopaiban megadott adatokra, tehát itt minden vízszintes táblázat megfeleltethető egy-egy oszlopnak. </t>
  </si>
  <si>
    <t>A jelenérték számítás a gazdasági értékelések egyik alapvető módszere. Lényege, hogy az eszköz életciklusa során különböző időpontokban (években) felmerülő költségek értékét időben korrigáljuk, jelenértékre számítjuk át a diszkont ráta segítségével. Ezzel lehetővé válik a költségek módszertanilag helyes, dinamikus szemléletű összegzése és összehasonlíthatósága. Részletesebben ld. a kapcsolódó LCC Felhasználói Útmutatót.</t>
  </si>
  <si>
    <t>= A termék darabszáma a beszerzésben * A termék AJÁNLATI ÁRA</t>
  </si>
  <si>
    <t>= Gyártóspecifikus fogyóanyagok mennyisége * Gyártóspecifikus fogyóanyagok AJÁNLATI ÁRA szorzatösszeg</t>
  </si>
  <si>
    <t>= Veszélyeshulladék kezelésének költsége * A használat során keletkező veszélyes hulladék mennyisége</t>
  </si>
  <si>
    <t>1.évben = AJÁNLATKÉRŐnél felmerülő egyéb kezdeti, egyszeri költségek + AJÁNLATTEVŐ által megadott egyéb kezdeti, egyszeri költségek + AJÁNLATKÉRŐnél felmerülő egyéb éves költségek + AJÁNLATTEVŐ által megadott egyéb éves költségek;
2.- n. években = AJÁNLATKÉRŐnél felmerülő egyéb éves költségek + AJÁNLATTEVŐ által megadott egyéb éves költségek;</t>
  </si>
  <si>
    <t>= Fogyóanyagok költségének jelenértéke + Veszélyes hulladék kezelési költségének jelenértéke</t>
  </si>
  <si>
    <t>A releváns költségelemek jelenértékét hivatkozza rendre a 7) munkalapról. A költségelemek meghatározásának képletét ld. lentebb, a "7) LCC Számítás" munkalap leírásánál.</t>
  </si>
  <si>
    <t>A jelenérték meghatározásának általános matematikai képletét tartalmazza a kapcsolódó LCC Felhasználói útmutató. A Segédletben az Excel ezen célra szolgáló, beépített függvényét alkalmazzuk (NPV, vagy magyarul NMÉ). Mivel ez a pénzáramlások év végi felmerülését feltételezi, az időtáv első évi költségeit nem diszkontáljuk, igazodva ezzel a POC IVD eszközök gyakorlati beszerzéseihez, mely eljárások jellemzően egy éven belül lezajlanak.</t>
  </si>
  <si>
    <t>Ajánlatkérő és ajánlattevő által, a 3) és 4) munkalap, E:N oszlopaiban megadott input adatok és a Segédletben alkalmazott matematikai összefüggések, képletek alapján számítja az egyes költségtételeket a vizsgált időtávon. 
A B oszlopban a költségelemek jelenértéke szerepel, ezeket hivatkozza rendre a 2) LCC_Eredmények, összegzés munkalap.  A C:V oszlopok az értékelési periódus egyes éveiben felmerülő költségek reál értékét tartalmazzák.</t>
  </si>
  <si>
    <t xml:space="preserve">Ez a sor összegzi a fenti releváns költségtételeket. A B oszlopban a költségek összességének jelenértéke található, ez maga az életciklusköltség (vö. 2) munkalap 10. sorával). A C:V oszlopokban az adott évben felmerülő költségek összességének reál értéke található. </t>
  </si>
  <si>
    <t>Az E-N oszlopokban szereplő eszközök költségadatait összesíti rendre költségelemenként, a teljes beszerzésre vonatkozóan.</t>
  </si>
  <si>
    <t>Az életciklusköltség-számítás eredményei és a költségelemek ábrázolása. Az alábbi táblázatok és ábra csak a 3) és 4) munkalapok kitöltését követően mutatnak helyes eredményeket!</t>
  </si>
  <si>
    <t>Ajánlattevő által végzendő karbantartás költsége</t>
  </si>
  <si>
    <t>Ajánlattevő által végzendő karbantartás gyakorisága</t>
  </si>
  <si>
    <t>Ezt a számítási segédletet a következő típusú termékek életciklus-költségének (LCC - Life-cycle cost) értékelésére tervezték:
- beteg közeli (point-of-care, POC) in vitro diagnosztikai (IVD) orvostechnikai eszközök az EU 2017/746 rendelete alapján
A termékkörök részletes meghatározása az 5) Definíciók, képletek munkalapon található!</t>
  </si>
  <si>
    <r>
      <t xml:space="preserve">Legörülő menü: választhat az E-N oszlopokban (input oszlopok), a Segédlet termékkörének részletes definíciójában szereplő POC orvosztechnikai eszközök közül. </t>
    </r>
    <r>
      <rPr>
        <b/>
        <sz val="11"/>
        <rFont val="Arial"/>
        <family val="2"/>
        <charset val="238"/>
      </rPr>
      <t xml:space="preserve">A termék kiválasztása "aktíválja" az adott oszlop hivatkozásait és képleteit! </t>
    </r>
    <r>
      <rPr>
        <sz val="11"/>
        <rFont val="Arial"/>
        <family val="2"/>
        <charset val="238"/>
      </rPr>
      <t>A helyes eredmény érdekében, minden "aktívált" oszlop input celláit (fehér cellák) teljes körűen ki kell tölteni. Amennyiben valamely érték nem releváns, írjon be nullát "0".</t>
    </r>
  </si>
  <si>
    <r>
      <rPr>
        <b/>
        <sz val="11"/>
        <rFont val="Arial"/>
        <family val="2"/>
        <charset val="238"/>
      </rPr>
      <t>A teljes (különböző eszközöket magában foglaló) beszerzés összes releváns költségének jelenértéke a vizsgált időtávon.</t>
    </r>
    <r>
      <rPr>
        <sz val="11"/>
        <rFont val="Arial"/>
        <family val="2"/>
        <charset val="238"/>
      </rPr>
      <t xml:space="preserve"> Az E-N oszlopokban szereplő eszközök Életciklusköltségét (lcc) összesíti a teljes beszerzésre vonatkozóan.
</t>
    </r>
    <r>
      <rPr>
        <b/>
        <sz val="11"/>
        <rFont val="Arial"/>
        <family val="2"/>
        <charset val="238"/>
      </rPr>
      <t>Felhívjuk a figyelmet, hogy az életciklusköltség (LCC) általában nem egyenlő a beszerzés becsült értékével!</t>
    </r>
    <r>
      <rPr>
        <sz val="11"/>
        <rFont val="Arial"/>
        <family val="2"/>
        <charset val="238"/>
      </rPr>
      <t xml:space="preserve"> 
A közbeszerzés becsült értékének meghatározására a Kbt. 16-19. §-ában foglalt szabályokat kell alkalmazni. Az életciklusköltség-számításon alapuló értékelési szempont(ok) alkalmazása a becsült érték meghatározását alapjaiban nem befolyásolja. A becsült érték meghatározásának módszerére ez esetben is a Kbt. 28. § (2) bekezdése tekinthető irányadónak. 
Részletesen ld. a jelen segédlethez kapcsolódó LCC Felhasználói útmutató vonatkozó fejezetét!</t>
    </r>
  </si>
  <si>
    <t>Forrás: 
EURÓPAI BIZOTTSÁG (2015): A BIZOTTSÁG  2015/207  VÉGREHAJTÁSI  RENDELETE., Az Európai Unió Hivatalos Lapja, 2015.2.13., 2.3.1 bekezdés 4. pont, a kohéziós országokra vonatkozó ajánlás, 
és az EU Bizottság Zöld közbeszerzésről szóló kézikönyve: Buying green! A handbook on green public procurement, 3. kiadás, 2016.</t>
  </si>
  <si>
    <t>POC orvostechnikai eszközök</t>
  </si>
  <si>
    <t>A POC IVD eszközök karbantartási feladatait a felhasználó/ajánlatkérő és/vagy ajánlattevő is végezheti. Ajánlatkérőként az alábbi sorban adhatja meg a felhasználó által végzendő karbantartás költségét (tisztítás, kalibrálás, kopó-fogyó alkatrészek cseréje, stb.)</t>
  </si>
  <si>
    <t>A POC IVD eszközök karbantartási feladatait a felhasználó/ajánlatkérő és/vagy ajánlattevő is végezheti. Ajánlattevőként az alábbi sorokban adhatja meg az eszköz megfelelő működéséhez szükséges karbantartási feladatok költségét és gyakoriságát.</t>
  </si>
  <si>
    <t>= (A felhasználó által végzendő karbantartás költsége * A felhasználó által végzendő karbantartás gyakorisága) + (Ajánlattevő által végzendő karbantartás költsége * Ajánlattevő által végzendő karbantartás gyakorisága)</t>
  </si>
  <si>
    <t>Diszkont ráta ajánlott mértéke</t>
  </si>
  <si>
    <t>Felhasználás</t>
  </si>
  <si>
    <t xml:space="preserve">AJÁNLATKÉRŐ-ként: </t>
  </si>
  <si>
    <t>AJÁNLATTEVŐ-ként</t>
  </si>
  <si>
    <r>
      <rPr>
        <b/>
        <sz val="11"/>
        <rFont val="Arial"/>
        <family val="2"/>
        <charset val="238"/>
      </rPr>
      <t>1) B</t>
    </r>
    <r>
      <rPr>
        <b/>
        <sz val="11"/>
        <rFont val="Arial"/>
        <family val="2"/>
        <charset val="1"/>
      </rPr>
      <t>evezetés,</t>
    </r>
    <r>
      <rPr>
        <sz val="11"/>
        <rFont val="Arial"/>
        <family val="2"/>
        <charset val="238"/>
      </rPr>
      <t xml:space="preserve"> amely röviden felvázolja a Segédlet tartalmát és alkalmazását.</t>
    </r>
  </si>
  <si>
    <t xml:space="preserve">Legördülő menü: Kérjük válasszon! </t>
  </si>
  <si>
    <t xml:space="preserve">Hivatkozás: A cellák automatikusan feltöltődnek a korábban kitöltött cellák adataival. </t>
  </si>
  <si>
    <t xml:space="preserve">Képlet: A korábban megadott adatok alapján, automatikusan számított cellák. </t>
  </si>
  <si>
    <t>Az adatok egy része a műszaki leírásra és hazai és/vagy nemzetközi szabványokra utalhat, amelyeket a közbeszerzési dokumentumokban rögzítettek szerint kell meghatározni. Ügyeljen arra, hogy hivatkozzon a műszaki ezekre a közbeszerzési dokumentumokban, valamint hogy biztosítsa az eredmények egyenlő esélyekkel történő értékelését és összehasonlíthatóságát az ajánlattevők között.</t>
  </si>
  <si>
    <t>Az input adatok megadását követően védje le ezt a munkalapot, hogy az ajánlattevők megadhassák ajánlatuk adatait a 4) lapon, de elkerüljék az esetleges nem kívánt módosításokat. A Lapvédelem beállításához lépjen a felső menübe, kattintson a Véleményezés/Lapvédelem gombra, és adjon meg egy választott jelszót.</t>
  </si>
  <si>
    <t>Ezután a segédletet (Excel fájlt) csatolja a közbeszerzési dokumentációhoz, a kitöltött, levédett 3) munkalapot pdf formátumban is célszerű csatolni.</t>
  </si>
  <si>
    <t>Ezután a kitöltött segédletet (Excel fájlt) mentse el más néven és csatolja az ajánlati dokumentációhoz, a kitöltött, levédett 4) munkalapot pdf formátumban is célszerű csatolni.</t>
  </si>
  <si>
    <t>AJÁNLATKÉRŐ:</t>
  </si>
  <si>
    <t>AJÁNLATTEVŐ:</t>
  </si>
  <si>
    <t>Teljes beszerzésre vonatkozó, összesített adatok</t>
  </si>
  <si>
    <t>A Segédlet az alábbi eszközök életciklus-költségének meghatározására lett kifejleszve:</t>
  </si>
  <si>
    <t>POC IVD - In vitro diagnosztikai felszerelések</t>
  </si>
  <si>
    <r>
      <rPr>
        <b/>
        <sz val="11"/>
        <rFont val="Arial"/>
        <family val="2"/>
      </rPr>
      <t>4) Ajánlattevői_adatok,</t>
    </r>
    <r>
      <rPr>
        <sz val="11"/>
        <rFont val="Arial"/>
        <family val="2"/>
      </rPr>
      <t xml:space="preserve"> ahol az ajánlattevők megadják az ajánlatuk életciklus-költségének kiszámításához szükséges adatokat a kialakított sablonnak megfelelően. A munkalap több sora automatikusan feltöltődik az ajánlatkérő által az előző munkalapon megadott adatokkal. Az értékeléshez szükséges költségeket áfa nélküli, nettó értékükön kell megadni. Felhívjuk a figyelmet, hogy a munkalapon új cellák, oszlopok vagy sorok beszúrása, illetve a nem fehér hátterű cellák módosítása a segédlet automatizált számításainak hibás működését eredményezheti!</t>
    </r>
  </si>
  <si>
    <r>
      <rPr>
        <b/>
        <sz val="11"/>
        <rFont val="Arial"/>
        <family val="2"/>
      </rPr>
      <t xml:space="preserve">6) Referencia adatok, </t>
    </r>
    <r>
      <rPr>
        <sz val="11"/>
        <rFont val="Arial"/>
        <family val="2"/>
      </rPr>
      <t>amely tartalmazza a számításokhoz ajánlott diszkont rátát és annak hivatalos forrását, valamint a legördülő menü szövegét. Felhívjuk a figyelmet, hogy a munkalap módosítása a segédlet automatizált számításainak hibás működését eredményezheti!</t>
    </r>
  </si>
  <si>
    <r>
      <rPr>
        <b/>
        <sz val="11"/>
        <rFont val="Arial"/>
        <family val="2"/>
      </rPr>
      <t>7) LCC Számítás</t>
    </r>
    <r>
      <rPr>
        <sz val="11"/>
        <rFont val="Arial"/>
        <family val="2"/>
      </rPr>
      <t>, amely munkalap az életciklusköltség számítás részletes idősorait tartalmazza.  Az automatizált számítások működésének biztosítása és a hibalehetőségek minimalizálása érdekében a munkalap jelszóval védett.</t>
    </r>
  </si>
  <si>
    <t>Az eljárás során minden ajánlattevő kitölti a Segédletet, így az egyes Excel fájlok mindig egy ajánlattevő ajánlatának adatait tartalmazzák. Ajánlatkérőként a visszaérkező, kitöltött Segédletek 2) munkalapjának összehasonlítása alapján választhatja ki a legalacsonyabb életciklusköltséggel rendelkező ajánlatot.</t>
  </si>
  <si>
    <t xml:space="preserve">Ezen a munkalapon a FEHÉR cellák kitöltésével adhatja meg az LCC számításhoz szükséges ajánlatkérői alapadatokat. </t>
  </si>
  <si>
    <r>
      <rPr>
        <b/>
        <sz val="11"/>
        <rFont val="Arial"/>
        <family val="2"/>
      </rPr>
      <t xml:space="preserve">3) Ajánlatkérői_adatok, </t>
    </r>
    <r>
      <rPr>
        <sz val="11"/>
        <rFont val="Arial"/>
        <family val="2"/>
      </rPr>
      <t>amely munkalapon az ajánlatkérőnek meg kell adnia a számításokhoz szükséges alapvető paramétereket (értékelési időszak hossza, mennyiségek stb.) Az értékeléshez szükséges költségeket  áfa nélküli, nettó értékükön kell megadni. A Segédletben egyszerre 10 féle termék/részbeszerzés kezelhető (ld. E:N oszloptartomány), a szükségtelen oszlopokat elrejtheti. Felhívjuk a figyelmet, hogy a munkalapon új cellák, oszlopok vagy sorok beszúrása, illetve a nem fehér hátterű cellák módosítása a segédlet automatizált számításainak hibás működését eredményezheti!</t>
    </r>
  </si>
  <si>
    <t>Az életciklusköltség-számítás során vizsgált időtáv, a Segédlet számításai ezen időtávra vonatkoznak. A beszerzendő eszköz(ök) várható, hasznos élettartama alapján kell meghatározni.  POC eszközök esetében ajánlott időtáv: 7 év. Az LCC értékelési periódus és a szerződés időtartamának viszonyával kapcsolatban ld. a kapcsolódó LCC Felhasználói Útmutatót!</t>
  </si>
  <si>
    <r>
      <t>A jelenérték számítás alapvető paramétere, melynek mértéke a pénz "időértékét" fejezi ki. Lényege, hogy a különböző időpontokban, vagyis az életciklus egyes éveiben felmerülő költségek értékét időben korrigáljuk, jelenértékre számítjuk át.
A Segédlet tartalmazza a diszkontráta ajánlott mértékét az EU Bizottság vonatkozó útmutatásai alapján. Kifejezetten rövid élettartamú eszközök esetén (</t>
    </r>
    <r>
      <rPr>
        <sz val="11"/>
        <rFont val="Calibri"/>
        <family val="2"/>
        <charset val="238"/>
      </rPr>
      <t>≤ 5 év)</t>
    </r>
    <r>
      <rPr>
        <sz val="11"/>
        <rFont val="Arial"/>
        <family val="2"/>
        <charset val="238"/>
      </rPr>
      <t xml:space="preserve">, a számítás egyszerűsítése érdekében, Ajánlatkérő dönthet 0%-os diszkont ráta alkalmazásáról is, ez esetben itt kell felülírnia a ráta értékét. A számítások a ráta értéket a 6) munkalapról hivatkozzák, ahol megtalálható a diszkont ráta ajánlott mértékének hivatalos forrása is
</t>
    </r>
    <r>
      <rPr>
        <b/>
        <sz val="11"/>
        <rFont val="Arial"/>
        <family val="2"/>
        <charset val="238"/>
      </rPr>
      <t xml:space="preserve">Felhívjuk Ajánlatkérők figyelmét, hogy a jelen ajánlásoktól való eltérés esetén, az alkalmazott diszkont ráta mértékét a közbeszerzési dokumentumokban fontos alátámasztani, lehetőség szerint az ágazatra releváns és aktuális, hivatalos forrás megadásával!
Fontos megjegyezni, hogy a diszkontráta csupán az életciklusköltség-számítás során, az ajánlatok értékeléséhez felhasználandó paraméter, azonban ennek mértéke nem befolyásolja a közbeszerzés útján megkötött szerződés alapján fizetendő ellenszolgáltatás összegét, és a közbeszerzés becsült értékének meghatározásánál sem releváns!
</t>
    </r>
    <r>
      <rPr>
        <sz val="11"/>
        <rFont val="Arial"/>
        <family val="2"/>
        <charset val="238"/>
      </rPr>
      <t>A jelenérték számítás és a diszkont ráta értelmezésével kapcsolatban ld. a kapcsolódó LCC Felhasználói Útmutatót.</t>
    </r>
  </si>
  <si>
    <t>Az ajánlati árat a szerződésben vállalt értéknek megfelelően, ÁFA nélküli, nettó értéken kell megadni!</t>
  </si>
  <si>
    <t xml:space="preserve">A "3) Ajánlatkérői_adatok" fülön a FEHÉR hátterű cellákat töltse ki azokban az oszlopokban, ahol terméket választott a legördülő menüből! Amennyiben eljárásában valamely cella nem releváns, adjon meg nulla "0" értéket. Ügyeljen rá, hogy az adatokat a közbeszerzési dokumentáció többi részével, különösen a műszaki specifikációval összhangban adja meg! Ne feledje, hogy egyes paraméterek esetében előfordulhat, hogy nem rendelkezik az információval, és a szervezetén belüli más osztályoktól vagy más szervezettől kell kérnie azokat.  </t>
  </si>
  <si>
    <t>Amennyiben releváns, az Ajánlatkérő által 3) munkalapon megadottak alapján automatikusan feltöltődik.</t>
  </si>
  <si>
    <t>Amennyiben releváns, az eszköz megfelelő működéséhez szükséges, felhasználó által végzendő karbantartási feladatok száma egy év alatt.</t>
  </si>
  <si>
    <t>Amennyiben releváns, az ajánlattevő által végezhető karbantartási feladatok (pl. Hitelesítés) költsége. A költséget a szerződésben vállalt értéknek megfelelően, ÁFA nélküli, nettó értéken kell megadni!</t>
  </si>
  <si>
    <t>Amennyiben releváns, az eszköz megfelelő működéséhez szükséges, ajánlattevő által végzendő karbantartási feladatok száma egy év alatt.</t>
  </si>
  <si>
    <r>
      <t xml:space="preserve">Ez a lap a számításokhoz ajánlott diszkont rátát és a legördülő menü szövegét tartalmazza. </t>
    </r>
    <r>
      <rPr>
        <b/>
        <sz val="11"/>
        <rFont val="Arial"/>
        <family val="2"/>
        <charset val="238"/>
      </rPr>
      <t>Felhívjuk a figyelmet, hogy a munkalap módosítása a segédlet automatizált számításainak hibás működését eredményezheti!</t>
    </r>
    <r>
      <rPr>
        <sz val="11"/>
        <rFont val="Arial"/>
        <family val="2"/>
        <charset val="238"/>
      </rPr>
      <t xml:space="preserve"> Ajánlatkérőként a diszkont ráta mértékét a 3) munkalapon módosíthatja!</t>
    </r>
  </si>
  <si>
    <t>Ez a lap az életciklus-költség számítás részletes idősorait tartalmazza. Az automatizált számítások működésének biztosítása és a hibalehetőségek minimalizálása érdekében a munkalap jelszóval védett.</t>
  </si>
  <si>
    <t>Ez a munkalap tartalmazza az LCC számításhoz szükséges paramétereket és az Ajánlatkérő által megadott input adatokat. Ajánlatkérőként csak ezen a munkalapon kell dolgoznia, ügyeljen rá, hogy az adatokat a közbeszerzési dokumentáció többi részével, különösen a műszaki specifikációval összhangban adja meg!</t>
  </si>
  <si>
    <t>Ez a munkalap tartalmazza az LCC számításhoz szükséges Ajánlattevő által megadott input adatokat. Ajánlattevőként csak ezen a munkalapon kell dolgoznia, ügyeljen rá, hogy az adatokat ajánlatának megfelelően, az egyéb dokumentációkkal összhangban adja meg!</t>
  </si>
  <si>
    <t>A „4) Ajánlattevői_adatok” munkalapon töltse ki a FEHÉR hátterű cellákat, azokban az oszlopokban melyekre ajánlata vonatkozik. Minden input cellát ki kell tölteni azokban az oszlopokban, amelyekben termék szerepel. Amennyiben ajánlatában valamely cella/oszlop nem releváns, adjon meg nulla "0" értéket az input cellákban. A kitöltés során minden esetben legyen tekintettel a közbeszerzési dokumentációban, különösen a műszaki specifikációban foglaltakra! A szürke hátterű cellák automatikusan feltöltődnek az ajánlatkérő által korábban megadott adatoknak megfelelően, NE módosítsa ezen cellákat! Ajánlati adatainak megadását követően védje le ezt a munkalapot, az adatok ajánlatkérő általi, nem kívánt, esetleges módosításának elkerülése érdekében.  Ehhez lépjen a felső menübe, kattintson a Véleményezés/Lapvédelem gombra, és adjon meg egy választott jelszót.</t>
  </si>
  <si>
    <t xml:space="preserve">Kérjük, vegye figyelembe, hogy a 2) munkalap csak azt követően mutat helyes számítási ereményeket, miután a 3) és 4) munkalapokon a megfelelő input adatokat megadták. A kitöltés során, a szürke hátterű cellákban hibaüzenetek jelenhetnek meg, amennyiben az adott számításhoz valamely adat még hiányzik. </t>
  </si>
  <si>
    <t xml:space="preserve">A segédlet több celláján jegyzet található, melyek fontos instrukciókkal, magyarázatokkal segítik a kitöltést. </t>
  </si>
  <si>
    <t>=Beszerzési költség + Fogyóanyagok költsége + Veszélyeshulladék költsége + Karbantartási költségek + Egyéb költségek</t>
  </si>
  <si>
    <r>
      <t xml:space="preserve">Ez a lap tartalmazza a </t>
    </r>
    <r>
      <rPr>
        <b/>
        <sz val="11"/>
        <rFont val="Arial"/>
        <family val="2"/>
        <charset val="238"/>
      </rPr>
      <t>Segédlet termékkörének</t>
    </r>
    <r>
      <rPr>
        <sz val="11"/>
        <rFont val="Arial"/>
        <family val="2"/>
        <charset val="238"/>
      </rPr>
      <t xml:space="preserve"> részletes definícióját, az </t>
    </r>
    <r>
      <rPr>
        <b/>
        <sz val="11"/>
        <rFont val="Arial"/>
        <family val="2"/>
        <charset val="238"/>
      </rPr>
      <t>adatmezők értelmezését</t>
    </r>
    <r>
      <rPr>
        <sz val="11"/>
        <rFont val="Arial"/>
        <family val="2"/>
        <charset val="238"/>
      </rPr>
      <t xml:space="preserve">, definícióját,  valamint az </t>
    </r>
    <r>
      <rPr>
        <b/>
        <sz val="11"/>
        <rFont val="Arial"/>
        <family val="2"/>
        <charset val="238"/>
      </rPr>
      <t>alkalmazott képleteket</t>
    </r>
    <r>
      <rPr>
        <sz val="11"/>
        <rFont val="Arial"/>
        <family val="2"/>
        <charset val="238"/>
      </rPr>
      <t>, matematikai összefüggéseket. A Segédlet kitöltséhez további instrukciók találhatók az egyes cellákhoz fűzött megjegyzésekben, valamint a kapcsolódó LCC Felhasználói Útmutatóban. A munkalapok részletes magyarázataihoz kattintson a munkalap nevénél, a bal oldalon található "+" ikonra!</t>
    </r>
  </si>
  <si>
    <t>Budapest, 2023. november</t>
  </si>
  <si>
    <r>
      <rPr>
        <b/>
        <sz val="11"/>
        <rFont val="Arial"/>
        <family val="2"/>
      </rPr>
      <t xml:space="preserve">2) LCC_Eredmények, összegzés </t>
    </r>
    <r>
      <rPr>
        <sz val="11"/>
        <rFont val="Arial"/>
        <family val="2"/>
      </rPr>
      <t>ahol az LCC számítás eredményei és azok grafikus ábrázolása található.
A munkalap cellái automatikusan feltöltődnek. Az ajánlatkérők által megadott alapadatok és az ajánlattevők által szolgáltatott adatok automatikusan integrálódnak a 3) és 4) munkalapról (lásd alább). Ezek alapján bemutatásra kerülnek az életciklusköltség fő költségelemei (beruházás, működés stb.), valamint a számítás eredményei, melyeket grafikusan is megjelenít a Segédlet ezen munkalapja. A költség adatokat áfa nélküli, nettó értékükön tartalmazza. Az automatizált számítások működésének biztosítása és a hibalehetőségek minimalizálása érdekében a munkalap jelszóval védett.</t>
    </r>
  </si>
  <si>
    <r>
      <rPr>
        <b/>
        <sz val="11"/>
        <rFont val="Arial"/>
        <family val="2"/>
      </rPr>
      <t>5) Definíciók, módszertan</t>
    </r>
    <r>
      <rPr>
        <sz val="11"/>
        <rFont val="Arial"/>
        <family val="2"/>
      </rPr>
      <t xml:space="preserve">, amely lap tartalmazza a segédlet eredeti, részletes tárgykör definícióját, az adatmezők értelmezését, az LCC elemeinek, paramétereinek definícióit és az alkalmazott számítások matematikai képleteit. </t>
    </r>
  </si>
  <si>
    <t>Ez a segédlet a Miniszterelnökség és a Gazdasági Együttműködési és Fejlesztési Szervezet (OECD),  "A zöld közbeszerzés előmozdítása Magyarországon, különös tekintettel az életciklusköltség-számításra" című közös projektje keretében készült, az Európai Unió Technikai Támogatási Eszközén keresztül nyújtott finanszírozásával és a Közbeszerzési Hatóság részvételével. A Segédlet szabadon felhasználható a forrás feltüntetésével olyan módon, hogy a Segédlet átdolgozása esetén fel kell tüntetni az átdolgozás tényét. A Segédlet alkalmazásával kapcsolatban minden felelősséget a felhasználó visel!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</si>
</sst>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x14ac:knownFonts="1">
    <font>
      <sz val="10"/>
      <name val="Verdana"/>
      <charset val="1"/>
    </font>
    <font>
      <sz val="11"/>
      <name val="Arial"/>
      <family val="2"/>
      <charset val="1"/>
    </font>
    <font>
      <sz val="24"/>
      <name val="Arial"/>
      <family val="2"/>
      <charset val="1"/>
    </font>
    <font>
      <b/>
      <sz val="12"/>
      <color rgb="FF1D9E9E"/>
      <name val="Arial"/>
      <family val="2"/>
      <charset val="1"/>
    </font>
    <font>
      <b/>
      <sz val="12"/>
      <color rgb="FF1D9E9E"/>
      <name val="Verdana"/>
      <family val="2"/>
      <charset val="1"/>
    </font>
    <font>
      <b/>
      <sz val="11"/>
      <name val="Arial"/>
      <family val="2"/>
      <charset val="1"/>
    </font>
    <font>
      <sz val="11"/>
      <color rgb="FFFF0000"/>
      <name val="Arial"/>
      <family val="2"/>
      <charset val="1"/>
    </font>
    <font>
      <sz val="11"/>
      <color rgb="FF0070C0"/>
      <name val="Arial"/>
      <family val="2"/>
      <charset val="1"/>
    </font>
    <font>
      <sz val="10"/>
      <name val="Arial"/>
      <family val="2"/>
      <charset val="1"/>
    </font>
    <font>
      <sz val="9"/>
      <name val="Arial"/>
      <family val="2"/>
      <charset val="1"/>
    </font>
    <font>
      <sz val="22"/>
      <name val="Arial"/>
      <family val="2"/>
      <charset val="1"/>
    </font>
    <font>
      <b/>
      <sz val="12"/>
      <color rgb="FFFFFFFF"/>
      <name val="Arial"/>
      <family val="2"/>
      <charset val="1"/>
    </font>
    <font>
      <sz val="9"/>
      <color rgb="FFFFFFFF"/>
      <name val="Arial"/>
      <family val="2"/>
      <charset val="1"/>
    </font>
    <font>
      <sz val="11"/>
      <color rgb="FFFFFFFF"/>
      <name val="Arial"/>
      <family val="2"/>
      <charset val="1"/>
    </font>
    <font>
      <sz val="11"/>
      <color rgb="FF000000"/>
      <name val="Arial"/>
      <family val="2"/>
      <charset val="1"/>
    </font>
    <font>
      <b/>
      <sz val="12"/>
      <name val="Arial"/>
      <family val="2"/>
      <charset val="1"/>
    </font>
    <font>
      <sz val="12"/>
      <name val="Arial"/>
      <family val="2"/>
      <charset val="1"/>
    </font>
    <font>
      <sz val="11"/>
      <name val="Arial"/>
      <family val="2"/>
    </font>
    <font>
      <u/>
      <sz val="10"/>
      <color theme="10"/>
      <name val="Verdana"/>
      <family val="2"/>
    </font>
    <font>
      <sz val="10"/>
      <name val="Verdana"/>
      <family val="2"/>
    </font>
    <font>
      <sz val="22"/>
      <color theme="5"/>
      <name val="Arial"/>
      <family val="2"/>
      <charset val="1"/>
    </font>
    <font>
      <b/>
      <sz val="11"/>
      <name val="Arial"/>
      <family val="2"/>
    </font>
    <font>
      <sz val="9"/>
      <name val="Arial"/>
      <family val="2"/>
    </font>
    <font>
      <sz val="10"/>
      <color rgb="FFFF0000"/>
      <name val="Verdana"/>
      <family val="2"/>
    </font>
    <font>
      <sz val="10"/>
      <name val="Verdana"/>
      <family val="2"/>
    </font>
    <font>
      <sz val="11"/>
      <name val="Arial"/>
      <family val="2"/>
      <charset val="238"/>
    </font>
    <font>
      <b/>
      <sz val="11"/>
      <name val="Arial"/>
      <family val="2"/>
      <charset val="238"/>
    </font>
    <font>
      <b/>
      <sz val="12"/>
      <color theme="0"/>
      <name val="Arial"/>
      <family val="2"/>
      <charset val="1"/>
    </font>
    <font>
      <b/>
      <sz val="13"/>
      <color theme="9"/>
      <name val="Arial"/>
      <family val="2"/>
      <charset val="1"/>
    </font>
    <font>
      <b/>
      <sz val="14"/>
      <color theme="0"/>
      <name val="Arial"/>
      <family val="2"/>
      <charset val="1"/>
    </font>
    <font>
      <sz val="10"/>
      <name val="Verdana"/>
      <family val="2"/>
      <charset val="238"/>
    </font>
    <font>
      <b/>
      <sz val="14"/>
      <name val="Arial"/>
      <family val="2"/>
      <charset val="238"/>
    </font>
    <font>
      <sz val="14"/>
      <name val="Arial"/>
      <family val="2"/>
      <charset val="1"/>
    </font>
    <font>
      <sz val="14"/>
      <name val="Verdana"/>
      <family val="2"/>
      <charset val="238"/>
    </font>
    <font>
      <sz val="9"/>
      <color indexed="81"/>
      <name val="Tahoma"/>
      <family val="2"/>
      <charset val="238"/>
    </font>
    <font>
      <b/>
      <sz val="9"/>
      <color indexed="81"/>
      <name val="Tahoma"/>
      <family val="2"/>
      <charset val="238"/>
    </font>
    <font>
      <vertAlign val="superscript"/>
      <sz val="9"/>
      <name val="Arial"/>
      <family val="2"/>
      <charset val="238"/>
    </font>
    <font>
      <sz val="14"/>
      <name val="Arial"/>
      <family val="2"/>
      <charset val="238"/>
    </font>
    <font>
      <sz val="11"/>
      <name val="Arial"/>
      <family val="2"/>
      <charset val="238"/>
      <scheme val="minor"/>
    </font>
    <font>
      <sz val="12"/>
      <color rgb="FF222222"/>
      <name val="Arial"/>
      <family val="2"/>
      <charset val="238"/>
    </font>
    <font>
      <b/>
      <sz val="10"/>
      <name val="Verdana"/>
      <family val="2"/>
      <charset val="238"/>
    </font>
    <font>
      <sz val="9"/>
      <name val="Arial"/>
      <family val="2"/>
      <charset val="238"/>
    </font>
    <font>
      <sz val="22"/>
      <name val="Arial"/>
      <family val="2"/>
      <charset val="238"/>
    </font>
    <font>
      <b/>
      <sz val="11"/>
      <name val="Arial"/>
      <family val="2"/>
      <charset val="238"/>
      <scheme val="minor"/>
    </font>
    <font>
      <b/>
      <vertAlign val="subscript"/>
      <sz val="11"/>
      <name val="Arial"/>
      <family val="2"/>
      <charset val="238"/>
      <scheme val="minor"/>
    </font>
    <font>
      <vertAlign val="superscript"/>
      <sz val="11"/>
      <name val="Arial"/>
      <family val="2"/>
      <charset val="238"/>
    </font>
    <font>
      <sz val="12"/>
      <name val="Arial"/>
      <family val="2"/>
      <charset val="238"/>
    </font>
    <font>
      <b/>
      <sz val="12"/>
      <name val="Arial"/>
      <family val="2"/>
      <charset val="238"/>
    </font>
    <font>
      <b/>
      <sz val="9"/>
      <color indexed="81"/>
      <name val="Tahoma"/>
      <charset val="1"/>
    </font>
    <font>
      <b/>
      <sz val="11"/>
      <color indexed="81"/>
      <name val="Tahoma"/>
      <family val="2"/>
      <charset val="238"/>
    </font>
    <font>
      <sz val="11"/>
      <color indexed="81"/>
      <name val="Tahoma"/>
      <family val="2"/>
      <charset val="238"/>
    </font>
    <font>
      <b/>
      <u/>
      <sz val="13"/>
      <color theme="9"/>
      <name val="Arial"/>
      <family val="2"/>
      <charset val="1"/>
    </font>
    <font>
      <b/>
      <sz val="12"/>
      <color rgb="FFFFFFFF"/>
      <name val="Arial"/>
      <family val="2"/>
      <charset val="238"/>
    </font>
    <font>
      <sz val="11"/>
      <name val="Calibri"/>
      <family val="2"/>
      <charset val="238"/>
    </font>
    <font>
      <sz val="11"/>
      <color rgb="FF222222"/>
      <name val="Arial"/>
      <family val="2"/>
      <charset val="238"/>
    </font>
  </fonts>
  <fills count="31">
    <fill>
      <patternFill patternType="none"/>
    </fill>
    <fill>
      <patternFill patternType="gray125"/>
    </fill>
    <fill>
      <patternFill patternType="solid">
        <fgColor rgb="FFFFFFFF"/>
        <bgColor rgb="FFFFF2CC"/>
      </patternFill>
    </fill>
    <fill>
      <patternFill patternType="solid">
        <fgColor rgb="FFD9D9D9"/>
        <bgColor rgb="FFBEE3D3"/>
      </patternFill>
    </fill>
    <fill>
      <patternFill patternType="solid">
        <fgColor rgb="FFE4B5E4"/>
        <bgColor rgb="FFFFF2CC"/>
      </patternFill>
    </fill>
    <fill>
      <patternFill patternType="solid">
        <fgColor theme="0"/>
        <bgColor rgb="FFFFF2CC"/>
      </patternFill>
    </fill>
    <fill>
      <patternFill patternType="solid">
        <fgColor theme="5" tint="0.79998168889431442"/>
        <bgColor rgb="FFC3BCE4"/>
      </patternFill>
    </fill>
    <fill>
      <patternFill patternType="solid">
        <fgColor theme="0"/>
        <bgColor indexed="64"/>
      </patternFill>
    </fill>
    <fill>
      <patternFill patternType="solid">
        <fgColor theme="9"/>
        <bgColor rgb="FF333300"/>
      </patternFill>
    </fill>
    <fill>
      <patternFill patternType="solid">
        <fgColor theme="9" tint="0.39997558519241921"/>
        <bgColor rgb="FF8B8B8B"/>
      </patternFill>
    </fill>
    <fill>
      <patternFill patternType="solid">
        <fgColor theme="9"/>
        <bgColor rgb="FF8B8B8B"/>
      </patternFill>
    </fill>
    <fill>
      <patternFill patternType="solid">
        <fgColor theme="7"/>
        <bgColor rgb="FF7DD2D2"/>
      </patternFill>
    </fill>
    <fill>
      <patternFill patternType="solid">
        <fgColor theme="0" tint="-0.14999847407452621"/>
        <bgColor indexed="64"/>
      </patternFill>
    </fill>
    <fill>
      <patternFill patternType="solid">
        <fgColor theme="7"/>
        <bgColor rgb="FFFFF2CC"/>
      </patternFill>
    </fill>
    <fill>
      <patternFill patternType="solid">
        <fgColor theme="0" tint="-0.14999847407452621"/>
        <bgColor rgb="FFBEE3D3"/>
      </patternFill>
    </fill>
    <fill>
      <patternFill patternType="solid">
        <fgColor theme="0" tint="-0.34998626667073579"/>
        <bgColor rgb="FFBEE3D3"/>
      </patternFill>
    </fill>
    <fill>
      <patternFill patternType="solid">
        <fgColor rgb="FF73C0F5"/>
        <bgColor rgb="FF7DD2D2"/>
      </patternFill>
    </fill>
    <fill>
      <patternFill patternType="solid">
        <fgColor rgb="FF73C0F5"/>
        <bgColor rgb="FFFFF2CC"/>
      </patternFill>
    </fill>
    <fill>
      <patternFill patternType="solid">
        <fgColor theme="5"/>
        <bgColor rgb="FFFFF2CC"/>
      </patternFill>
    </fill>
    <fill>
      <patternFill patternType="solid">
        <fgColor rgb="FFCF7BCF"/>
        <bgColor rgb="FFFFF2CC"/>
      </patternFill>
    </fill>
    <fill>
      <patternFill patternType="solid">
        <fgColor theme="7" tint="0.79998168889431442"/>
        <bgColor indexed="64"/>
      </patternFill>
    </fill>
    <fill>
      <patternFill patternType="solid">
        <fgColor rgb="FF73C0F5"/>
        <bgColor indexed="64"/>
      </patternFill>
    </fill>
    <fill>
      <patternFill patternType="solid">
        <fgColor theme="9"/>
        <bgColor indexed="64"/>
      </patternFill>
    </fill>
    <fill>
      <patternFill patternType="solid">
        <fgColor theme="9" tint="0.79998168889431442"/>
        <bgColor indexed="64"/>
      </patternFill>
    </fill>
    <fill>
      <patternFill patternType="solid">
        <fgColor theme="7"/>
        <bgColor indexed="64"/>
      </patternFill>
    </fill>
    <fill>
      <patternFill patternType="solid">
        <fgColor theme="0" tint="-0.34998626667073579"/>
        <bgColor rgb="FFFFF2CC"/>
      </patternFill>
    </fill>
    <fill>
      <patternFill patternType="solid">
        <fgColor theme="0" tint="-4.9989318521683403E-2"/>
        <bgColor rgb="FFFFF2CC"/>
      </patternFill>
    </fill>
    <fill>
      <patternFill patternType="solid">
        <fgColor theme="0" tint="-4.9989318521683403E-2"/>
        <bgColor indexed="64"/>
      </patternFill>
    </fill>
    <fill>
      <patternFill patternType="solid">
        <fgColor rgb="FFFFE79B"/>
        <bgColor rgb="FFFFF2CC"/>
      </patternFill>
    </fill>
    <fill>
      <patternFill patternType="solid">
        <fgColor theme="9"/>
        <bgColor rgb="FFFFF2CC"/>
      </patternFill>
    </fill>
    <fill>
      <patternFill patternType="gray125">
        <fgColor theme="0" tint="-0.24994659260841701"/>
        <bgColor rgb="FFFFFFFF"/>
      </patternFill>
    </fill>
  </fills>
  <borders count="80">
    <border>
      <left/>
      <right/>
      <top/>
      <bottom/>
      <diagonal/>
    </border>
    <border>
      <left style="thin">
        <color rgb="FF808080"/>
      </left>
      <right style="thin">
        <color rgb="FF808080"/>
      </right>
      <top style="thin">
        <color rgb="FF808080"/>
      </top>
      <bottom style="thin">
        <color rgb="FF808080"/>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top/>
      <bottom style="thin">
        <color theme="7"/>
      </bottom>
      <diagonal/>
    </border>
    <border>
      <left/>
      <right style="thin">
        <color theme="7"/>
      </right>
      <top/>
      <bottom style="thin">
        <color theme="7"/>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right/>
      <top style="thin">
        <color rgb="FF73C0F5"/>
      </top>
      <bottom/>
      <diagonal/>
    </border>
    <border>
      <left/>
      <right style="thin">
        <color rgb="FF73C0F5"/>
      </right>
      <top style="thin">
        <color rgb="FF73C0F5"/>
      </top>
      <bottom/>
      <diagonal/>
    </border>
    <border>
      <left style="thin">
        <color rgb="FF73C0F5"/>
      </left>
      <right/>
      <top/>
      <bottom/>
      <diagonal/>
    </border>
    <border>
      <left/>
      <right style="thin">
        <color rgb="FF73C0F5"/>
      </right>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style="medium">
        <color theme="9"/>
      </right>
      <top/>
      <bottom style="medium">
        <color theme="9"/>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73C0F5"/>
      </left>
      <right/>
      <top/>
      <bottom style="thin">
        <color rgb="FF73C0F5"/>
      </bottom>
      <diagonal/>
    </border>
    <border>
      <left/>
      <right/>
      <top/>
      <bottom style="thin">
        <color rgb="FF73C0F5"/>
      </bottom>
      <diagonal/>
    </border>
    <border>
      <left/>
      <right style="thin">
        <color rgb="FF73C0F5"/>
      </right>
      <top/>
      <bottom style="thin">
        <color rgb="FF73C0F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theme="9"/>
      </left>
      <right/>
      <top style="medium">
        <color theme="9"/>
      </top>
      <bottom/>
      <diagonal/>
    </border>
    <border>
      <left/>
      <right style="medium">
        <color theme="9"/>
      </right>
      <top style="medium">
        <color theme="9"/>
      </top>
      <bottom/>
      <diagonal/>
    </border>
    <border>
      <left/>
      <right/>
      <top style="medium">
        <color theme="9"/>
      </top>
      <bottom/>
      <diagonal/>
    </border>
    <border>
      <left/>
      <right/>
      <top/>
      <bottom style="medium">
        <color theme="9"/>
      </bottom>
      <diagonal/>
    </border>
    <border>
      <left/>
      <right style="thin">
        <color rgb="FF808080"/>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9"/>
      </left>
      <right style="thin">
        <color theme="1" tint="0.499984740745262"/>
      </right>
      <top style="thin">
        <color theme="1" tint="0.499984740745262"/>
      </top>
      <bottom style="thin">
        <color theme="1" tint="0.499984740745262"/>
      </bottom>
      <diagonal/>
    </border>
    <border>
      <left style="thin">
        <color theme="1" tint="0.499984740745262"/>
      </left>
      <right style="medium">
        <color theme="9"/>
      </right>
      <top style="thin">
        <color theme="1" tint="0.499984740745262"/>
      </top>
      <bottom style="thin">
        <color theme="1" tint="0.499984740745262"/>
      </bottom>
      <diagonal/>
    </border>
    <border>
      <left style="medium">
        <color theme="9"/>
      </left>
      <right style="thin">
        <color theme="1" tint="0.499984740745262"/>
      </right>
      <top style="thin">
        <color theme="1" tint="0.499984740745262"/>
      </top>
      <bottom style="medium">
        <color theme="9"/>
      </bottom>
      <diagonal/>
    </border>
    <border>
      <left style="thin">
        <color theme="1" tint="0.499984740745262"/>
      </left>
      <right style="thin">
        <color theme="1" tint="0.499984740745262"/>
      </right>
      <top style="thin">
        <color theme="1" tint="0.499984740745262"/>
      </top>
      <bottom style="medium">
        <color theme="9"/>
      </bottom>
      <diagonal/>
    </border>
    <border>
      <left style="thin">
        <color theme="1" tint="0.499984740745262"/>
      </left>
      <right style="medium">
        <color theme="9"/>
      </right>
      <top style="thin">
        <color theme="1" tint="0.499984740745262"/>
      </top>
      <bottom style="medium">
        <color theme="9"/>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style="thin">
        <color theme="1" tint="0.499984740745262"/>
      </right>
      <top style="thin">
        <color theme="1" tint="0.499984740745262"/>
      </top>
      <bottom style="thin">
        <color theme="1" tint="0.499984740745262"/>
      </bottom>
      <diagonal/>
    </border>
    <border>
      <left style="thin">
        <color theme="1" tint="0.499984740745262"/>
      </left>
      <right style="medium">
        <color theme="7"/>
      </right>
      <top style="thin">
        <color theme="1" tint="0.499984740745262"/>
      </top>
      <bottom style="thin">
        <color theme="1" tint="0.499984740745262"/>
      </bottom>
      <diagonal/>
    </border>
    <border>
      <left style="medium">
        <color theme="7"/>
      </left>
      <right style="thin">
        <color theme="1" tint="0.499984740745262"/>
      </right>
      <top style="thin">
        <color theme="1" tint="0.499984740745262"/>
      </top>
      <bottom style="medium">
        <color theme="7"/>
      </bottom>
      <diagonal/>
    </border>
    <border>
      <left style="thin">
        <color theme="1" tint="0.499984740745262"/>
      </left>
      <right style="thin">
        <color theme="1" tint="0.499984740745262"/>
      </right>
      <top style="thin">
        <color theme="1" tint="0.499984740745262"/>
      </top>
      <bottom style="medium">
        <color theme="7"/>
      </bottom>
      <diagonal/>
    </border>
    <border>
      <left style="thin">
        <color theme="1" tint="0.499984740745262"/>
      </left>
      <right style="medium">
        <color theme="7"/>
      </right>
      <top style="thin">
        <color theme="1" tint="0.499984740745262"/>
      </top>
      <bottom style="medium">
        <color theme="7"/>
      </bottom>
      <diagonal/>
    </border>
    <border>
      <left style="medium">
        <color rgb="FF73C0F5"/>
      </left>
      <right/>
      <top style="medium">
        <color rgb="FF73C0F5"/>
      </top>
      <bottom/>
      <diagonal/>
    </border>
    <border>
      <left/>
      <right style="medium">
        <color rgb="FF73C0F5"/>
      </right>
      <top style="medium">
        <color rgb="FF73C0F5"/>
      </top>
      <bottom/>
      <diagonal/>
    </border>
    <border>
      <left style="medium">
        <color rgb="FF73C0F5"/>
      </left>
      <right style="thin">
        <color theme="1" tint="0.499984740745262"/>
      </right>
      <top style="thin">
        <color theme="1" tint="0.499984740745262"/>
      </top>
      <bottom style="thin">
        <color theme="1" tint="0.499984740745262"/>
      </bottom>
      <diagonal/>
    </border>
    <border>
      <left style="thin">
        <color theme="1" tint="0.499984740745262"/>
      </left>
      <right style="medium">
        <color rgb="FF73C0F5"/>
      </right>
      <top style="thin">
        <color theme="1" tint="0.499984740745262"/>
      </top>
      <bottom style="thin">
        <color theme="1" tint="0.499984740745262"/>
      </bottom>
      <diagonal/>
    </border>
    <border>
      <left style="medium">
        <color rgb="FF73C0F5"/>
      </left>
      <right style="thin">
        <color theme="1" tint="0.499984740745262"/>
      </right>
      <top style="thin">
        <color theme="1" tint="0.499984740745262"/>
      </top>
      <bottom style="medium">
        <color rgb="FF73C0F5"/>
      </bottom>
      <diagonal/>
    </border>
    <border>
      <left style="thin">
        <color theme="1" tint="0.499984740745262"/>
      </left>
      <right style="thin">
        <color theme="1" tint="0.499984740745262"/>
      </right>
      <top style="thin">
        <color theme="1" tint="0.499984740745262"/>
      </top>
      <bottom style="medium">
        <color rgb="FF73C0F5"/>
      </bottom>
      <diagonal/>
    </border>
    <border>
      <left style="thin">
        <color theme="1" tint="0.499984740745262"/>
      </left>
      <right style="medium">
        <color rgb="FF73C0F5"/>
      </right>
      <top style="thin">
        <color theme="1" tint="0.499984740745262"/>
      </top>
      <bottom style="medium">
        <color rgb="FF73C0F5"/>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auto="1"/>
      </left>
      <right style="thin">
        <color theme="1" tint="0.499984740745262"/>
      </right>
      <top style="thin">
        <color theme="1" tint="0.499984740745262"/>
      </top>
      <bottom style="thin">
        <color theme="1" tint="0.499984740745262"/>
      </bottom>
      <diagonal/>
    </border>
    <border>
      <left style="thin">
        <color theme="1" tint="0.499984740745262"/>
      </left>
      <right style="medium">
        <color auto="1"/>
      </right>
      <top style="thin">
        <color theme="1" tint="0.499984740745262"/>
      </top>
      <bottom style="thin">
        <color theme="1" tint="0.499984740745262"/>
      </bottom>
      <diagonal/>
    </border>
    <border>
      <left style="medium">
        <color auto="1"/>
      </left>
      <right style="thin">
        <color theme="1" tint="0.499984740745262"/>
      </right>
      <top style="thin">
        <color theme="1" tint="0.499984740745262"/>
      </top>
      <bottom style="medium">
        <color auto="1"/>
      </bottom>
      <diagonal/>
    </border>
    <border>
      <left style="thin">
        <color theme="1" tint="0.499984740745262"/>
      </left>
      <right style="thin">
        <color theme="1" tint="0.499984740745262"/>
      </right>
      <top style="thin">
        <color theme="1" tint="0.499984740745262"/>
      </top>
      <bottom style="medium">
        <color auto="1"/>
      </bottom>
      <diagonal/>
    </border>
    <border>
      <left style="thin">
        <color theme="1" tint="0.499984740745262"/>
      </left>
      <right style="medium">
        <color auto="1"/>
      </right>
      <top style="thin">
        <color theme="1" tint="0.499984740745262"/>
      </top>
      <bottom style="medium">
        <color auto="1"/>
      </bottom>
      <diagonal/>
    </border>
    <border>
      <left style="medium">
        <color auto="1"/>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auto="1"/>
      </right>
      <top/>
      <bottom style="thin">
        <color theme="1" tint="0.499984740745262"/>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s>
  <cellStyleXfs count="5">
    <xf numFmtId="0" fontId="0" fillId="0" borderId="0"/>
    <xf numFmtId="0" fontId="18" fillId="0" borderId="0" applyNumberFormat="0" applyFill="0" applyBorder="0" applyAlignment="0" applyProtection="0"/>
    <xf numFmtId="9" fontId="24" fillId="0" borderId="0" applyFont="0" applyFill="0" applyBorder="0" applyAlignment="0" applyProtection="0"/>
    <xf numFmtId="0" fontId="30" fillId="0" borderId="0"/>
    <xf numFmtId="9" fontId="19" fillId="0" borderId="0" applyFont="0" applyFill="0" applyBorder="0" applyAlignment="0" applyProtection="0"/>
  </cellStyleXfs>
  <cellXfs count="328">
    <xf numFmtId="0" fontId="0" fillId="0" borderId="0" xfId="0"/>
    <xf numFmtId="0" fontId="1" fillId="2" borderId="0" xfId="0" applyFont="1" applyFill="1"/>
    <xf numFmtId="49" fontId="2" fillId="2" borderId="0" xfId="0" applyNumberFormat="1"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vertical="center" wrapText="1"/>
    </xf>
    <xf numFmtId="0" fontId="4" fillId="0" borderId="0" xfId="0" applyFont="1" applyAlignment="1">
      <alignment vertical="center"/>
    </xf>
    <xf numFmtId="0" fontId="1" fillId="2" borderId="0" xfId="0" applyFont="1" applyFill="1" applyAlignment="1">
      <alignment vertical="center"/>
    </xf>
    <xf numFmtId="0" fontId="0" fillId="0" borderId="0" xfId="0" applyAlignment="1">
      <alignment vertical="center"/>
    </xf>
    <xf numFmtId="0" fontId="10" fillId="2" borderId="0" xfId="0" applyFont="1" applyFill="1" applyAlignment="1">
      <alignment horizontal="left" vertical="center"/>
    </xf>
    <xf numFmtId="49" fontId="1"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0" fontId="16" fillId="2" borderId="0" xfId="0" applyFont="1" applyFill="1" applyAlignment="1">
      <alignment vertical="center"/>
    </xf>
    <xf numFmtId="0" fontId="15" fillId="4" borderId="0" xfId="0" applyFont="1" applyFill="1" applyAlignment="1">
      <alignment vertical="center"/>
    </xf>
    <xf numFmtId="49" fontId="15" fillId="6" borderId="0" xfId="0" applyNumberFormat="1" applyFont="1" applyFill="1" applyAlignment="1">
      <alignment horizontal="left" vertical="center"/>
    </xf>
    <xf numFmtId="0" fontId="1" fillId="2" borderId="0" xfId="0" applyFont="1" applyFill="1" applyAlignment="1">
      <alignment vertical="center" wrapText="1"/>
    </xf>
    <xf numFmtId="0" fontId="28" fillId="2" borderId="0" xfId="0" applyFont="1" applyFill="1" applyAlignment="1">
      <alignment vertical="center" wrapText="1"/>
    </xf>
    <xf numFmtId="0" fontId="28" fillId="0" borderId="0" xfId="0" applyFont="1" applyAlignment="1">
      <alignment vertical="center" wrapText="1"/>
    </xf>
    <xf numFmtId="0" fontId="29" fillId="8"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8" fillId="0" borderId="0" xfId="1" applyFill="1" applyAlignment="1">
      <alignment horizontal="left" vertical="center" wrapText="1"/>
    </xf>
    <xf numFmtId="0" fontId="10" fillId="2" borderId="0" xfId="3" applyFont="1" applyFill="1" applyAlignment="1">
      <alignment horizontal="left" vertical="center"/>
    </xf>
    <xf numFmtId="0" fontId="20" fillId="2" borderId="0" xfId="3" applyFont="1" applyFill="1" applyAlignment="1">
      <alignment horizontal="left" vertical="center"/>
    </xf>
    <xf numFmtId="0" fontId="27" fillId="8" borderId="10" xfId="3" applyFont="1" applyFill="1" applyBorder="1" applyAlignment="1">
      <alignment horizontal="left" vertical="center"/>
    </xf>
    <xf numFmtId="0" fontId="12" fillId="8" borderId="11" xfId="3" applyFont="1" applyFill="1" applyBorder="1" applyAlignment="1">
      <alignment horizontal="center" vertical="center"/>
    </xf>
    <xf numFmtId="0" fontId="1" fillId="2" borderId="0" xfId="3" applyFont="1" applyFill="1" applyAlignment="1">
      <alignment horizontal="left" vertical="center"/>
    </xf>
    <xf numFmtId="0" fontId="9" fillId="2" borderId="0" xfId="3" applyFont="1" applyFill="1" applyAlignment="1">
      <alignment horizontal="center" vertical="center"/>
    </xf>
    <xf numFmtId="2" fontId="1" fillId="2" borderId="0" xfId="3" applyNumberFormat="1" applyFont="1" applyFill="1" applyAlignment="1">
      <alignment horizontal="left" vertical="center"/>
    </xf>
    <xf numFmtId="0" fontId="9" fillId="2" borderId="16" xfId="3" applyFont="1" applyFill="1" applyBorder="1" applyAlignment="1">
      <alignment horizontal="center" vertical="center"/>
    </xf>
    <xf numFmtId="0" fontId="8" fillId="2" borderId="0" xfId="3" applyFont="1" applyFill="1" applyAlignment="1">
      <alignment horizontal="left" vertical="center"/>
    </xf>
    <xf numFmtId="0" fontId="11" fillId="8" borderId="13" xfId="3" applyFont="1" applyFill="1" applyBorder="1" applyAlignment="1">
      <alignment horizontal="left" vertical="center"/>
    </xf>
    <xf numFmtId="0" fontId="12" fillId="8" borderId="0" xfId="3" applyFont="1" applyFill="1" applyAlignment="1">
      <alignment horizontal="center" vertical="center"/>
    </xf>
    <xf numFmtId="0" fontId="25" fillId="2" borderId="0" xfId="0" applyFont="1" applyFill="1" applyAlignment="1">
      <alignment vertical="center" wrapText="1"/>
    </xf>
    <xf numFmtId="0" fontId="25" fillId="6" borderId="0" xfId="0" applyFont="1" applyFill="1"/>
    <xf numFmtId="164" fontId="1" fillId="3" borderId="1" xfId="2" applyNumberFormat="1" applyFont="1" applyFill="1" applyBorder="1" applyAlignment="1" applyProtection="1">
      <alignment horizontal="center"/>
    </xf>
    <xf numFmtId="0" fontId="32" fillId="2" borderId="0" xfId="0" applyFont="1" applyFill="1"/>
    <xf numFmtId="49" fontId="31" fillId="2" borderId="0" xfId="0" applyNumberFormat="1" applyFont="1" applyFill="1" applyAlignment="1">
      <alignment horizontal="left" vertical="center" wrapText="1"/>
    </xf>
    <xf numFmtId="49" fontId="31" fillId="18" borderId="0" xfId="0" applyNumberFormat="1" applyFont="1" applyFill="1" applyAlignment="1">
      <alignment horizontal="left" vertical="center" wrapText="1"/>
    </xf>
    <xf numFmtId="0" fontId="33" fillId="0" borderId="0" xfId="0" applyFont="1"/>
    <xf numFmtId="0" fontId="31"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vertical="center" wrapText="1"/>
    </xf>
    <xf numFmtId="0" fontId="31" fillId="23" borderId="0" xfId="0" applyFont="1" applyFill="1" applyAlignment="1">
      <alignment horizontal="left" vertical="center" wrapText="1"/>
    </xf>
    <xf numFmtId="0" fontId="37" fillId="0" borderId="0" xfId="0" applyFont="1" applyAlignment="1">
      <alignment horizontal="left" vertical="center" wrapText="1"/>
    </xf>
    <xf numFmtId="0" fontId="38" fillId="0" borderId="0" xfId="0" applyFont="1"/>
    <xf numFmtId="0" fontId="5" fillId="0" borderId="0" xfId="0" applyFont="1" applyAlignment="1">
      <alignment horizontal="left" vertical="center"/>
    </xf>
    <xf numFmtId="0" fontId="9" fillId="2" borderId="0" xfId="0" applyFont="1" applyFill="1" applyAlignment="1">
      <alignment vertical="top" wrapText="1"/>
    </xf>
    <xf numFmtId="49" fontId="42" fillId="26" borderId="0" xfId="0" applyNumberFormat="1" applyFont="1" applyFill="1" applyAlignment="1">
      <alignment horizontal="left" vertical="center"/>
    </xf>
    <xf numFmtId="0" fontId="25" fillId="27" borderId="0" xfId="0" applyFont="1" applyFill="1"/>
    <xf numFmtId="3" fontId="38" fillId="0" borderId="0" xfId="0" applyNumberFormat="1" applyFont="1"/>
    <xf numFmtId="1" fontId="38" fillId="12" borderId="38" xfId="0" applyNumberFormat="1" applyFont="1" applyFill="1" applyBorder="1" applyAlignment="1">
      <alignment horizontal="right"/>
    </xf>
    <xf numFmtId="3" fontId="43" fillId="0" borderId="0" xfId="0" applyNumberFormat="1" applyFont="1"/>
    <xf numFmtId="0" fontId="43" fillId="0" borderId="0" xfId="0" applyFont="1"/>
    <xf numFmtId="0" fontId="26" fillId="2" borderId="0" xfId="3" applyFont="1" applyFill="1" applyAlignment="1">
      <alignment horizontal="left" vertical="center"/>
    </xf>
    <xf numFmtId="2" fontId="26" fillId="2" borderId="0" xfId="3" applyNumberFormat="1" applyFont="1" applyFill="1" applyAlignment="1">
      <alignment horizontal="left" vertical="center"/>
    </xf>
    <xf numFmtId="0" fontId="10" fillId="2" borderId="0" xfId="3" applyFont="1" applyFill="1" applyAlignment="1">
      <alignment horizontal="center" vertical="center"/>
    </xf>
    <xf numFmtId="0" fontId="13" fillId="8" borderId="11" xfId="3" applyFont="1" applyFill="1" applyBorder="1" applyAlignment="1">
      <alignment horizontal="center" vertical="center"/>
    </xf>
    <xf numFmtId="0" fontId="13" fillId="8" borderId="12" xfId="3" applyFont="1" applyFill="1" applyBorder="1" applyAlignment="1">
      <alignment horizontal="center" vertical="center"/>
    </xf>
    <xf numFmtId="0" fontId="1" fillId="2" borderId="13" xfId="3" applyFont="1" applyFill="1" applyBorder="1" applyAlignment="1">
      <alignment horizontal="left" vertical="center"/>
    </xf>
    <xf numFmtId="0" fontId="1" fillId="2" borderId="0" xfId="3" applyFont="1" applyFill="1" applyAlignment="1">
      <alignment horizontal="center" vertical="center"/>
    </xf>
    <xf numFmtId="0" fontId="1" fillId="2" borderId="14" xfId="3" applyFont="1" applyFill="1" applyBorder="1" applyAlignment="1">
      <alignment horizontal="center" vertical="center"/>
    </xf>
    <xf numFmtId="0" fontId="8" fillId="2" borderId="15" xfId="3" applyFont="1" applyFill="1" applyBorder="1" applyAlignment="1">
      <alignment horizontal="left" vertical="center"/>
    </xf>
    <xf numFmtId="0" fontId="8" fillId="2" borderId="16" xfId="3" applyFont="1" applyFill="1" applyBorder="1" applyAlignment="1">
      <alignment horizontal="center" vertical="center"/>
    </xf>
    <xf numFmtId="0" fontId="8" fillId="2" borderId="17" xfId="3" applyFont="1" applyFill="1" applyBorder="1" applyAlignment="1">
      <alignment horizontal="center" vertical="center"/>
    </xf>
    <xf numFmtId="0" fontId="30" fillId="0" borderId="0" xfId="3" applyAlignment="1">
      <alignment vertical="center"/>
    </xf>
    <xf numFmtId="0" fontId="30" fillId="7" borderId="0" xfId="3" applyFill="1" applyAlignment="1">
      <alignment vertical="center"/>
    </xf>
    <xf numFmtId="0" fontId="30" fillId="7" borderId="14" xfId="3" applyFill="1" applyBorder="1" applyAlignment="1">
      <alignment vertical="center"/>
    </xf>
    <xf numFmtId="0" fontId="13" fillId="8" borderId="0" xfId="3" applyFont="1" applyFill="1" applyAlignment="1">
      <alignment horizontal="center" vertical="center"/>
    </xf>
    <xf numFmtId="0" fontId="13" fillId="8" borderId="14" xfId="3" applyFont="1" applyFill="1" applyBorder="1" applyAlignment="1">
      <alignment horizontal="center" vertical="center"/>
    </xf>
    <xf numFmtId="0" fontId="30" fillId="7" borderId="13" xfId="3" applyFill="1" applyBorder="1" applyAlignment="1">
      <alignment vertical="center"/>
    </xf>
    <xf numFmtId="0" fontId="23" fillId="7" borderId="0" xfId="3" applyFont="1" applyFill="1" applyAlignment="1">
      <alignment vertical="center"/>
    </xf>
    <xf numFmtId="0" fontId="23" fillId="7" borderId="14" xfId="3" applyFont="1" applyFill="1" applyBorder="1" applyAlignment="1">
      <alignment vertical="center"/>
    </xf>
    <xf numFmtId="0" fontId="8" fillId="2" borderId="13" xfId="3" applyFont="1" applyFill="1" applyBorder="1" applyAlignment="1">
      <alignment horizontal="left" vertical="center"/>
    </xf>
    <xf numFmtId="0" fontId="8" fillId="2" borderId="0" xfId="3" applyFont="1" applyFill="1" applyAlignment="1">
      <alignment horizontal="center" vertical="center"/>
    </xf>
    <xf numFmtId="0" fontId="8" fillId="2" borderId="14" xfId="3" applyFont="1" applyFill="1" applyBorder="1" applyAlignment="1">
      <alignment horizontal="center" vertical="center"/>
    </xf>
    <xf numFmtId="3" fontId="1" fillId="3" borderId="1" xfId="3" applyNumberFormat="1" applyFont="1" applyFill="1" applyBorder="1" applyAlignment="1">
      <alignment horizontal="right" vertical="center"/>
    </xf>
    <xf numFmtId="3" fontId="1" fillId="2" borderId="0" xfId="3" applyNumberFormat="1" applyFont="1" applyFill="1" applyAlignment="1">
      <alignment horizontal="center" vertical="center"/>
    </xf>
    <xf numFmtId="3" fontId="1" fillId="2" borderId="14" xfId="3" applyNumberFormat="1" applyFont="1" applyFill="1" applyBorder="1" applyAlignment="1">
      <alignment horizontal="center" vertical="center"/>
    </xf>
    <xf numFmtId="3" fontId="1" fillId="2" borderId="0" xfId="3" applyNumberFormat="1" applyFont="1" applyFill="1" applyAlignment="1">
      <alignment horizontal="right" vertical="center"/>
    </xf>
    <xf numFmtId="3" fontId="1" fillId="5" borderId="0" xfId="3" applyNumberFormat="1" applyFont="1" applyFill="1" applyAlignment="1">
      <alignment horizontal="center" vertical="center"/>
    </xf>
    <xf numFmtId="3" fontId="1" fillId="5" borderId="14" xfId="3" applyNumberFormat="1" applyFont="1" applyFill="1" applyBorder="1" applyAlignment="1">
      <alignment horizontal="center" vertical="center"/>
    </xf>
    <xf numFmtId="3" fontId="13" fillId="5" borderId="0" xfId="3" applyNumberFormat="1" applyFont="1" applyFill="1" applyAlignment="1">
      <alignment horizontal="center" vertical="center"/>
    </xf>
    <xf numFmtId="3" fontId="13" fillId="5" borderId="14" xfId="3" applyNumberFormat="1" applyFont="1" applyFill="1" applyBorder="1" applyAlignment="1">
      <alignment horizontal="center" vertical="center"/>
    </xf>
    <xf numFmtId="3" fontId="8" fillId="2" borderId="16" xfId="3" applyNumberFormat="1" applyFont="1" applyFill="1" applyBorder="1" applyAlignment="1">
      <alignment horizontal="center" vertical="center"/>
    </xf>
    <xf numFmtId="3" fontId="8" fillId="2" borderId="17" xfId="3" applyNumberFormat="1" applyFont="1" applyFill="1" applyBorder="1" applyAlignment="1">
      <alignment horizontal="center" vertical="center"/>
    </xf>
    <xf numFmtId="3" fontId="1" fillId="15" borderId="1" xfId="3" applyNumberFormat="1" applyFont="1" applyFill="1" applyBorder="1" applyAlignment="1">
      <alignment horizontal="right" vertical="center"/>
    </xf>
    <xf numFmtId="0" fontId="26" fillId="0" borderId="40" xfId="0" applyFont="1" applyBorder="1" applyAlignment="1">
      <alignment horizontal="left" vertical="center" wrapText="1"/>
    </xf>
    <xf numFmtId="0" fontId="25" fillId="0" borderId="27" xfId="0" applyFont="1" applyBorder="1" applyAlignment="1">
      <alignment horizontal="left" vertical="center" wrapText="1"/>
    </xf>
    <xf numFmtId="0" fontId="25" fillId="0" borderId="43" xfId="0" applyFont="1" applyBorder="1" applyAlignment="1">
      <alignment horizontal="left" vertical="center" wrapText="1"/>
    </xf>
    <xf numFmtId="0" fontId="25" fillId="0" borderId="28" xfId="0" applyFont="1" applyBorder="1" applyAlignment="1">
      <alignment horizontal="left" vertical="center" wrapText="1"/>
    </xf>
    <xf numFmtId="0" fontId="25" fillId="23" borderId="26" xfId="0" applyFont="1" applyFill="1" applyBorder="1" applyAlignment="1">
      <alignment vertical="center" wrapText="1"/>
    </xf>
    <xf numFmtId="0" fontId="26" fillId="23" borderId="0" xfId="0" applyFont="1" applyFill="1" applyAlignment="1">
      <alignment vertical="center" wrapText="1"/>
    </xf>
    <xf numFmtId="0" fontId="38" fillId="0" borderId="0" xfId="0" applyFont="1" applyAlignment="1">
      <alignment horizontal="left"/>
    </xf>
    <xf numFmtId="0" fontId="38" fillId="0" borderId="38" xfId="0" applyFont="1" applyBorder="1" applyAlignment="1">
      <alignment horizontal="left"/>
    </xf>
    <xf numFmtId="0" fontId="43" fillId="0" borderId="0" xfId="0" applyFont="1" applyAlignment="1">
      <alignment horizontal="left"/>
    </xf>
    <xf numFmtId="2" fontId="26" fillId="14" borderId="1" xfId="3" applyNumberFormat="1" applyFont="1" applyFill="1" applyBorder="1" applyAlignment="1">
      <alignment horizontal="left" vertical="center"/>
    </xf>
    <xf numFmtId="0" fontId="26" fillId="0" borderId="0" xfId="0" applyFont="1" applyAlignment="1">
      <alignment horizontal="left" vertical="center" wrapText="1"/>
    </xf>
    <xf numFmtId="0" fontId="26" fillId="23" borderId="25" xfId="0" applyFont="1" applyFill="1" applyBorder="1" applyAlignment="1">
      <alignment horizontal="left" vertical="center" wrapText="1"/>
    </xf>
    <xf numFmtId="0" fontId="26" fillId="23" borderId="0" xfId="0" applyFont="1" applyFill="1" applyAlignment="1">
      <alignment horizontal="left" vertical="center" wrapText="1"/>
    </xf>
    <xf numFmtId="0" fontId="26" fillId="23" borderId="26" xfId="0" applyFont="1" applyFill="1" applyBorder="1" applyAlignment="1">
      <alignment horizontal="left" vertical="center" wrapText="1"/>
    </xf>
    <xf numFmtId="0" fontId="43" fillId="12" borderId="31" xfId="0" applyFont="1" applyFill="1" applyBorder="1" applyAlignment="1">
      <alignment horizontal="left"/>
    </xf>
    <xf numFmtId="0" fontId="38" fillId="12" borderId="30" xfId="0" applyFont="1" applyFill="1" applyBorder="1" applyAlignment="1">
      <alignment horizontal="left"/>
    </xf>
    <xf numFmtId="3" fontId="25" fillId="12" borderId="32" xfId="0" applyNumberFormat="1" applyFont="1" applyFill="1" applyBorder="1"/>
    <xf numFmtId="3" fontId="38" fillId="12" borderId="0" xfId="0" applyNumberFormat="1" applyFont="1" applyFill="1"/>
    <xf numFmtId="3" fontId="38" fillId="12" borderId="39" xfId="0" applyNumberFormat="1" applyFont="1" applyFill="1" applyBorder="1"/>
    <xf numFmtId="0" fontId="38" fillId="12" borderId="0" xfId="0" applyFont="1" applyFill="1"/>
    <xf numFmtId="3" fontId="38" fillId="12" borderId="30" xfId="0" applyNumberFormat="1" applyFont="1" applyFill="1" applyBorder="1"/>
    <xf numFmtId="0" fontId="38" fillId="12" borderId="31" xfId="0" applyFont="1" applyFill="1" applyBorder="1" applyAlignment="1">
      <alignment horizontal="left"/>
    </xf>
    <xf numFmtId="3" fontId="25" fillId="12" borderId="33" xfId="0" applyNumberFormat="1" applyFont="1" applyFill="1" applyBorder="1"/>
    <xf numFmtId="3" fontId="38" fillId="12" borderId="29" xfId="0" applyNumberFormat="1" applyFont="1" applyFill="1" applyBorder="1"/>
    <xf numFmtId="3" fontId="38" fillId="12" borderId="34" xfId="0" applyNumberFormat="1" applyFont="1" applyFill="1" applyBorder="1"/>
    <xf numFmtId="0" fontId="43" fillId="12" borderId="30" xfId="0" applyFont="1" applyFill="1" applyBorder="1" applyAlignment="1">
      <alignment horizontal="left"/>
    </xf>
    <xf numFmtId="3" fontId="43" fillId="12" borderId="0" xfId="0" applyNumberFormat="1" applyFont="1" applyFill="1"/>
    <xf numFmtId="3" fontId="43" fillId="12" borderId="30" xfId="0" applyNumberFormat="1" applyFont="1" applyFill="1" applyBorder="1"/>
    <xf numFmtId="0" fontId="43" fillId="12" borderId="0" xfId="0" applyFont="1" applyFill="1"/>
    <xf numFmtId="0" fontId="43" fillId="12" borderId="33" xfId="0" applyFont="1" applyFill="1" applyBorder="1" applyAlignment="1">
      <alignment horizontal="center"/>
    </xf>
    <xf numFmtId="0" fontId="43" fillId="12" borderId="29" xfId="0" applyFont="1" applyFill="1" applyBorder="1" applyAlignment="1">
      <alignment horizontal="center"/>
    </xf>
    <xf numFmtId="0" fontId="43" fillId="12" borderId="31" xfId="0" applyFont="1" applyFill="1" applyBorder="1" applyAlignment="1">
      <alignment horizontal="center"/>
    </xf>
    <xf numFmtId="0" fontId="43" fillId="12" borderId="0" xfId="0" applyFont="1" applyFill="1" applyAlignment="1">
      <alignment horizontal="center"/>
    </xf>
    <xf numFmtId="49" fontId="26" fillId="2" borderId="0" xfId="0" applyNumberFormat="1" applyFont="1" applyFill="1" applyAlignment="1">
      <alignment horizontal="left" vertical="center" wrapText="1"/>
    </xf>
    <xf numFmtId="1" fontId="1" fillId="5" borderId="1" xfId="3" applyNumberFormat="1" applyFont="1" applyFill="1" applyBorder="1" applyAlignment="1">
      <alignment horizontal="center"/>
    </xf>
    <xf numFmtId="0" fontId="1" fillId="28" borderId="1" xfId="0" applyFont="1" applyFill="1" applyBorder="1" applyAlignment="1">
      <alignment vertical="center"/>
    </xf>
    <xf numFmtId="0" fontId="1" fillId="0" borderId="0" xfId="0" applyFont="1" applyAlignment="1">
      <alignment vertical="center"/>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5" fillId="0" borderId="49" xfId="0" applyFont="1" applyBorder="1" applyAlignment="1">
      <alignment horizontal="left" vertical="center" wrapText="1"/>
    </xf>
    <xf numFmtId="0" fontId="25" fillId="0" borderId="50" xfId="0" applyFont="1" applyBorder="1" applyAlignment="1">
      <alignment horizontal="left" vertical="center" wrapText="1"/>
    </xf>
    <xf numFmtId="0" fontId="26" fillId="22" borderId="40" xfId="0" applyFont="1" applyFill="1" applyBorder="1" applyAlignment="1">
      <alignment horizontal="left" vertical="center" wrapText="1"/>
    </xf>
    <xf numFmtId="0" fontId="25" fillId="22" borderId="42" xfId="0" applyFont="1" applyFill="1" applyBorder="1" applyAlignment="1">
      <alignment horizontal="left" vertical="center" wrapText="1"/>
    </xf>
    <xf numFmtId="0" fontId="26" fillId="22" borderId="41" xfId="0" applyFont="1" applyFill="1" applyBorder="1" applyAlignment="1">
      <alignment horizontal="left" vertical="center" wrapText="1"/>
    </xf>
    <xf numFmtId="0" fontId="25" fillId="0" borderId="46" xfId="0" applyFont="1" applyBorder="1" applyAlignment="1">
      <alignment horizontal="left" vertical="center" wrapText="1" indent="1"/>
    </xf>
    <xf numFmtId="0" fontId="25" fillId="0" borderId="47" xfId="0" applyFont="1" applyBorder="1" applyAlignment="1">
      <alignment vertical="center" wrapText="1"/>
    </xf>
    <xf numFmtId="0" fontId="25" fillId="0" borderId="47" xfId="0" quotePrefix="1" applyFont="1" applyBorder="1" applyAlignment="1">
      <alignment vertical="center" wrapText="1"/>
    </xf>
    <xf numFmtId="0" fontId="25" fillId="0" borderId="47" xfId="0" quotePrefix="1" applyFont="1" applyBorder="1" applyAlignment="1">
      <alignment horizontal="left" vertical="center" wrapText="1"/>
    </xf>
    <xf numFmtId="0" fontId="26" fillId="24" borderId="51" xfId="0" applyFont="1" applyFill="1" applyBorder="1" applyAlignment="1">
      <alignment horizontal="left" vertical="center" wrapText="1"/>
    </xf>
    <xf numFmtId="0" fontId="26" fillId="24" borderId="53" xfId="0" applyFont="1" applyFill="1" applyBorder="1" applyAlignment="1">
      <alignment horizontal="left" vertical="center" wrapText="1"/>
    </xf>
    <xf numFmtId="0" fontId="25" fillId="0" borderId="54" xfId="0" applyFont="1" applyBorder="1" applyAlignment="1">
      <alignment horizontal="left" vertical="center" wrapText="1"/>
    </xf>
    <xf numFmtId="0" fontId="25" fillId="0" borderId="55" xfId="0" applyFont="1" applyBorder="1" applyAlignment="1">
      <alignment horizontal="left" vertical="center" wrapText="1"/>
    </xf>
    <xf numFmtId="0" fontId="25" fillId="0" borderId="54" xfId="0" applyFont="1" applyBorder="1" applyAlignment="1">
      <alignment horizontal="left" vertical="center" wrapText="1" indent="1"/>
    </xf>
    <xf numFmtId="0" fontId="25" fillId="0" borderId="56" xfId="0" applyFont="1" applyBorder="1" applyAlignment="1">
      <alignment horizontal="left" vertical="center" wrapText="1" indent="1"/>
    </xf>
    <xf numFmtId="0" fontId="25" fillId="0" borderId="57" xfId="0" applyFont="1" applyBorder="1" applyAlignment="1">
      <alignment horizontal="left" vertical="center" wrapText="1"/>
    </xf>
    <xf numFmtId="0" fontId="25" fillId="0" borderId="58" xfId="0" applyFont="1" applyBorder="1" applyAlignment="1">
      <alignment horizontal="left" vertical="center" wrapText="1"/>
    </xf>
    <xf numFmtId="0" fontId="26" fillId="21" borderId="59" xfId="0" applyFont="1" applyFill="1" applyBorder="1" applyAlignment="1">
      <alignment horizontal="left" vertical="center" wrapText="1"/>
    </xf>
    <xf numFmtId="0" fontId="25" fillId="21" borderId="60" xfId="0" applyFont="1" applyFill="1" applyBorder="1" applyAlignment="1">
      <alignment horizontal="left" vertical="center" wrapText="1"/>
    </xf>
    <xf numFmtId="0" fontId="25" fillId="0" borderId="61" xfId="0" applyFont="1" applyBorder="1" applyAlignment="1">
      <alignment horizontal="left" vertical="center" wrapText="1"/>
    </xf>
    <xf numFmtId="0" fontId="25" fillId="0" borderId="62" xfId="0" applyFont="1" applyBorder="1" applyAlignment="1">
      <alignment horizontal="left" vertical="center" wrapText="1"/>
    </xf>
    <xf numFmtId="0" fontId="25" fillId="0" borderId="61" xfId="0" applyFont="1" applyBorder="1" applyAlignment="1">
      <alignment horizontal="left" vertical="center" wrapText="1" indent="1"/>
    </xf>
    <xf numFmtId="0" fontId="25" fillId="0" borderId="62" xfId="0" quotePrefix="1" applyFont="1" applyBorder="1" applyAlignment="1">
      <alignment horizontal="left" vertical="center" wrapText="1"/>
    </xf>
    <xf numFmtId="0" fontId="25" fillId="0" borderId="63" xfId="0" applyFont="1" applyBorder="1" applyAlignment="1">
      <alignment horizontal="left" vertical="center" wrapText="1"/>
    </xf>
    <xf numFmtId="0" fontId="25" fillId="0" borderId="64" xfId="0" applyFont="1" applyBorder="1" applyAlignment="1">
      <alignment horizontal="left" vertical="center" wrapText="1"/>
    </xf>
    <xf numFmtId="0" fontId="25" fillId="0" borderId="65" xfId="0" applyFont="1" applyBorder="1" applyAlignment="1">
      <alignment horizontal="left" vertical="center" wrapText="1"/>
    </xf>
    <xf numFmtId="0" fontId="26" fillId="0" borderId="66" xfId="0" applyFont="1" applyBorder="1" applyAlignment="1">
      <alignment horizontal="left" vertical="center" wrapText="1"/>
    </xf>
    <xf numFmtId="0" fontId="25" fillId="0" borderId="67" xfId="0" applyFont="1" applyBorder="1" applyAlignment="1">
      <alignment horizontal="left" vertical="center" wrapText="1"/>
    </xf>
    <xf numFmtId="0" fontId="25" fillId="0" borderId="68" xfId="0" applyFont="1" applyBorder="1" applyAlignment="1">
      <alignment horizontal="left" vertical="center" wrapText="1"/>
    </xf>
    <xf numFmtId="0" fontId="25" fillId="0" borderId="70" xfId="0" applyFont="1" applyBorder="1" applyAlignment="1">
      <alignment horizontal="left" vertical="center" wrapText="1"/>
    </xf>
    <xf numFmtId="0" fontId="38" fillId="0" borderId="69" xfId="0" applyFont="1" applyBorder="1" applyAlignment="1">
      <alignment horizontal="left" vertical="center"/>
    </xf>
    <xf numFmtId="0" fontId="25" fillId="0" borderId="70" xfId="0" quotePrefix="1" applyFont="1" applyBorder="1" applyAlignment="1">
      <alignment horizontal="left" vertical="center" wrapText="1"/>
    </xf>
    <xf numFmtId="0" fontId="38" fillId="0" borderId="71" xfId="0" applyFont="1" applyBorder="1" applyAlignment="1">
      <alignment horizontal="left" vertical="center"/>
    </xf>
    <xf numFmtId="0" fontId="25" fillId="0" borderId="72" xfId="0" applyFont="1" applyBorder="1" applyAlignment="1">
      <alignment horizontal="left" vertical="center" wrapText="1"/>
    </xf>
    <xf numFmtId="0" fontId="25" fillId="0" borderId="74" xfId="0" applyFont="1" applyBorder="1" applyAlignment="1">
      <alignment horizontal="left" vertical="center" wrapText="1"/>
    </xf>
    <xf numFmtId="0" fontId="25" fillId="0" borderId="75" xfId="0" applyFont="1" applyBorder="1" applyAlignment="1">
      <alignment horizontal="left" vertical="center" wrapText="1"/>
    </xf>
    <xf numFmtId="0" fontId="25" fillId="0" borderId="76" xfId="0" applyFont="1" applyBorder="1" applyAlignment="1">
      <alignment horizontal="left" vertical="center" wrapText="1"/>
    </xf>
    <xf numFmtId="0" fontId="25" fillId="2" borderId="68" xfId="3" applyFont="1" applyFill="1" applyBorder="1" applyAlignment="1">
      <alignment horizontal="left" vertical="center" wrapText="1"/>
    </xf>
    <xf numFmtId="9" fontId="47" fillId="4" borderId="0" xfId="0" applyNumberFormat="1" applyFont="1" applyFill="1" applyAlignment="1">
      <alignment vertical="center"/>
    </xf>
    <xf numFmtId="0" fontId="1" fillId="2" borderId="0" xfId="0" applyFont="1" applyFill="1" applyAlignment="1">
      <alignment horizontal="left" vertical="center"/>
    </xf>
    <xf numFmtId="0" fontId="25" fillId="2" borderId="0" xfId="0" applyFont="1" applyFill="1" applyAlignment="1">
      <alignment horizontal="left" vertical="center"/>
    </xf>
    <xf numFmtId="0" fontId="5" fillId="2" borderId="0" xfId="0" applyFont="1" applyFill="1" applyAlignment="1">
      <alignment horizontal="left" vertical="center"/>
    </xf>
    <xf numFmtId="0" fontId="9" fillId="2" borderId="0" xfId="0" applyFont="1" applyFill="1" applyAlignment="1">
      <alignment horizontal="center" vertical="center"/>
    </xf>
    <xf numFmtId="2" fontId="1" fillId="2" borderId="0" xfId="0" applyNumberFormat="1" applyFont="1" applyFill="1" applyAlignment="1">
      <alignment horizontal="center" vertical="center"/>
    </xf>
    <xf numFmtId="0" fontId="1" fillId="2" borderId="21" xfId="0" applyFont="1" applyFill="1" applyBorder="1" applyAlignment="1">
      <alignment wrapText="1"/>
    </xf>
    <xf numFmtId="0" fontId="1" fillId="2" borderId="0" xfId="0" applyFont="1" applyFill="1" applyAlignment="1">
      <alignment horizontal="left" vertical="center" indent="1"/>
    </xf>
    <xf numFmtId="3" fontId="1" fillId="2" borderId="0" xfId="0" applyNumberFormat="1" applyFont="1" applyFill="1" applyAlignment="1">
      <alignment horizontal="left" vertical="center" wrapText="1" indent="1"/>
    </xf>
    <xf numFmtId="0" fontId="9" fillId="5" borderId="0" xfId="0" applyFont="1" applyFill="1" applyAlignment="1">
      <alignment horizontal="center" vertical="center"/>
    </xf>
    <xf numFmtId="2" fontId="1" fillId="5" borderId="0" xfId="0" applyNumberFormat="1" applyFont="1" applyFill="1" applyAlignment="1">
      <alignment horizontal="center"/>
    </xf>
    <xf numFmtId="0" fontId="5" fillId="2" borderId="0" xfId="0" applyFont="1" applyFill="1" applyAlignment="1">
      <alignment horizontal="left" vertical="center" wrapText="1"/>
    </xf>
    <xf numFmtId="0" fontId="9" fillId="0" borderId="0" xfId="0" applyFont="1" applyAlignment="1">
      <alignment horizontal="center" vertical="center"/>
    </xf>
    <xf numFmtId="0" fontId="22" fillId="5" borderId="0" xfId="0" applyFont="1" applyFill="1" applyAlignment="1">
      <alignment horizontal="center" vertical="center"/>
    </xf>
    <xf numFmtId="2" fontId="1" fillId="2" borderId="0" xfId="0" applyNumberFormat="1" applyFont="1" applyFill="1" applyAlignment="1">
      <alignment horizontal="center"/>
    </xf>
    <xf numFmtId="49" fontId="26" fillId="2" borderId="0" xfId="0" applyNumberFormat="1" applyFont="1" applyFill="1" applyAlignment="1">
      <alignment vertical="center" wrapText="1"/>
    </xf>
    <xf numFmtId="0" fontId="1" fillId="0" borderId="0" xfId="0" applyFont="1" applyAlignment="1">
      <alignment horizontal="left" vertical="center" wrapText="1" indent="1"/>
    </xf>
    <xf numFmtId="0" fontId="17" fillId="0" borderId="0" xfId="0" applyFont="1" applyAlignment="1">
      <alignment horizontal="left" vertical="center" wrapText="1" indent="1"/>
    </xf>
    <xf numFmtId="0" fontId="51" fillId="2" borderId="0" xfId="0" applyFont="1" applyFill="1" applyAlignment="1">
      <alignment vertical="center" wrapText="1"/>
    </xf>
    <xf numFmtId="0" fontId="27" fillId="8" borderId="13" xfId="0" applyFont="1" applyFill="1" applyBorder="1" applyAlignment="1">
      <alignment horizontal="left" vertical="center"/>
    </xf>
    <xf numFmtId="0" fontId="13" fillId="8" borderId="0" xfId="0" applyFont="1" applyFill="1" applyAlignment="1">
      <alignment horizontal="right" vertical="center"/>
    </xf>
    <xf numFmtId="0" fontId="13" fillId="8" borderId="14" xfId="0" applyFont="1" applyFill="1" applyBorder="1" applyAlignment="1">
      <alignment horizontal="right" vertical="center"/>
    </xf>
    <xf numFmtId="0" fontId="9" fillId="29" borderId="78" xfId="0" applyFont="1" applyFill="1" applyBorder="1" applyAlignment="1">
      <alignment horizontal="center" vertical="center"/>
    </xf>
    <xf numFmtId="0" fontId="13" fillId="29" borderId="79" xfId="0" applyFont="1" applyFill="1" applyBorder="1" applyAlignment="1">
      <alignment horizontal="right" vertical="center"/>
    </xf>
    <xf numFmtId="0" fontId="25" fillId="5" borderId="13" xfId="3" applyFont="1" applyFill="1" applyBorder="1" applyAlignment="1">
      <alignment horizontal="left" vertical="center" indent="1"/>
    </xf>
    <xf numFmtId="0" fontId="26" fillId="2" borderId="13" xfId="3" applyFont="1" applyFill="1" applyBorder="1" applyAlignment="1">
      <alignment horizontal="left" vertical="center" indent="1"/>
    </xf>
    <xf numFmtId="0" fontId="26" fillId="10" borderId="77" xfId="0" applyFont="1" applyFill="1" applyBorder="1" applyAlignment="1">
      <alignment horizontal="left" vertical="center"/>
    </xf>
    <xf numFmtId="0" fontId="5" fillId="10" borderId="13" xfId="3" applyFont="1" applyFill="1" applyBorder="1" applyAlignment="1">
      <alignment horizontal="right" vertical="center"/>
    </xf>
    <xf numFmtId="0" fontId="5" fillId="9" borderId="13" xfId="3" applyFont="1" applyFill="1" applyBorder="1" applyAlignment="1">
      <alignment horizontal="left" vertical="center"/>
    </xf>
    <xf numFmtId="0" fontId="5" fillId="9" borderId="13" xfId="3" applyFont="1" applyFill="1" applyBorder="1" applyAlignment="1">
      <alignment horizontal="right" vertical="center"/>
    </xf>
    <xf numFmtId="0" fontId="5" fillId="9" borderId="44" xfId="3" applyFont="1" applyFill="1" applyBorder="1" applyAlignment="1">
      <alignment horizontal="left" vertical="center"/>
    </xf>
    <xf numFmtId="49" fontId="25" fillId="26" borderId="0" xfId="0" applyNumberFormat="1" applyFont="1" applyFill="1" applyAlignment="1">
      <alignment vertical="center"/>
    </xf>
    <xf numFmtId="0" fontId="38" fillId="27" borderId="0" xfId="0" applyFont="1" applyFill="1"/>
    <xf numFmtId="0" fontId="21" fillId="0" borderId="0" xfId="0" applyFont="1" applyAlignment="1">
      <alignment vertical="center" wrapText="1"/>
    </xf>
    <xf numFmtId="0" fontId="1" fillId="30" borderId="0" xfId="0" applyFont="1" applyFill="1" applyAlignment="1">
      <alignment vertical="center"/>
    </xf>
    <xf numFmtId="0" fontId="25" fillId="24" borderId="52" xfId="0" applyFont="1" applyFill="1" applyBorder="1" applyAlignment="1">
      <alignment horizontal="left" vertical="center" wrapText="1"/>
    </xf>
    <xf numFmtId="0" fontId="20" fillId="2" borderId="0" xfId="0" applyFont="1" applyFill="1" applyAlignment="1">
      <alignment horizontal="left" vertical="center"/>
    </xf>
    <xf numFmtId="0" fontId="10" fillId="2" borderId="0" xfId="0" applyFont="1" applyFill="1" applyAlignment="1">
      <alignment horizontal="center"/>
    </xf>
    <xf numFmtId="0" fontId="15" fillId="11" borderId="0" xfId="0" applyFont="1" applyFill="1" applyAlignment="1">
      <alignment horizontal="left" vertical="center"/>
    </xf>
    <xf numFmtId="0" fontId="11" fillId="11" borderId="0" xfId="0" applyFont="1" applyFill="1" applyAlignment="1">
      <alignment horizontal="left" vertical="center"/>
    </xf>
    <xf numFmtId="0" fontId="12" fillId="11" borderId="0" xfId="0" applyFont="1" applyFill="1" applyAlignment="1">
      <alignment horizontal="center" vertical="center"/>
    </xf>
    <xf numFmtId="0" fontId="13" fillId="11" borderId="0" xfId="0" applyFont="1" applyFill="1" applyAlignment="1">
      <alignment horizontal="center"/>
    </xf>
    <xf numFmtId="0" fontId="1" fillId="13" borderId="0" xfId="0" applyFont="1" applyFill="1" applyAlignment="1">
      <alignment horizontal="left" vertical="center"/>
    </xf>
    <xf numFmtId="0" fontId="25" fillId="13" borderId="0" xfId="0" applyFont="1" applyFill="1" applyAlignment="1">
      <alignment horizontal="left" vertical="center"/>
    </xf>
    <xf numFmtId="0" fontId="5" fillId="13" borderId="0" xfId="0" applyFont="1" applyFill="1" applyAlignment="1">
      <alignment horizontal="left" vertical="center"/>
    </xf>
    <xf numFmtId="0" fontId="9" fillId="13" borderId="0" xfId="0" applyFont="1" applyFill="1" applyAlignment="1">
      <alignment horizontal="center" vertical="center"/>
    </xf>
    <xf numFmtId="0" fontId="1" fillId="13" borderId="0" xfId="0" applyFont="1" applyFill="1" applyAlignment="1">
      <alignment horizontal="center"/>
    </xf>
    <xf numFmtId="0" fontId="1" fillId="2" borderId="0" xfId="0" applyFont="1" applyFill="1" applyAlignment="1">
      <alignment horizontal="center"/>
    </xf>
    <xf numFmtId="0" fontId="26" fillId="13" borderId="2" xfId="0" applyFont="1" applyFill="1" applyBorder="1" applyAlignment="1">
      <alignment horizontal="left" vertical="center"/>
    </xf>
    <xf numFmtId="0" fontId="5" fillId="13" borderId="3" xfId="0" applyFont="1" applyFill="1" applyBorder="1" applyAlignment="1">
      <alignment horizontal="left" vertical="center"/>
    </xf>
    <xf numFmtId="0" fontId="9" fillId="13" borderId="3" xfId="0" applyFont="1" applyFill="1" applyBorder="1" applyAlignment="1">
      <alignment horizontal="center" vertical="center"/>
    </xf>
    <xf numFmtId="0" fontId="1" fillId="13" borderId="3" xfId="0" applyFont="1" applyFill="1" applyBorder="1" applyAlignment="1">
      <alignment horizontal="center"/>
    </xf>
    <xf numFmtId="0" fontId="1" fillId="13" borderId="4" xfId="0" applyFont="1" applyFill="1" applyBorder="1" applyAlignment="1">
      <alignment horizontal="left" vertical="center"/>
    </xf>
    <xf numFmtId="0" fontId="25"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0" xfId="0" applyFont="1" applyFill="1" applyAlignment="1">
      <alignment wrapText="1"/>
    </xf>
    <xf numFmtId="0" fontId="25" fillId="13" borderId="5" xfId="0" applyFont="1" applyFill="1" applyBorder="1" applyAlignment="1">
      <alignment horizontal="left" vertical="center"/>
    </xf>
    <xf numFmtId="0" fontId="26" fillId="13" borderId="0" xfId="0" applyFont="1" applyFill="1" applyAlignment="1">
      <alignment vertical="center" wrapText="1"/>
    </xf>
    <xf numFmtId="0" fontId="26" fillId="13" borderId="44" xfId="0" applyFont="1" applyFill="1" applyBorder="1" applyAlignment="1">
      <alignment vertical="center" wrapText="1"/>
    </xf>
    <xf numFmtId="3" fontId="26" fillId="0" borderId="22" xfId="0" applyNumberFormat="1" applyFont="1" applyBorder="1"/>
    <xf numFmtId="3" fontId="26" fillId="0" borderId="23" xfId="0" applyNumberFormat="1" applyFont="1" applyBorder="1"/>
    <xf numFmtId="3" fontId="26" fillId="0" borderId="24" xfId="0" applyNumberFormat="1" applyFont="1" applyBorder="1"/>
    <xf numFmtId="0" fontId="0" fillId="0" borderId="0" xfId="0" applyAlignment="1">
      <alignment wrapText="1"/>
    </xf>
    <xf numFmtId="0" fontId="5" fillId="0" borderId="5" xfId="0" applyFont="1" applyBorder="1" applyAlignment="1">
      <alignment horizontal="center" vertical="center"/>
    </xf>
    <xf numFmtId="0" fontId="9"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xf>
    <xf numFmtId="0" fontId="1" fillId="3" borderId="1" xfId="0" applyFont="1" applyFill="1" applyBorder="1" applyAlignment="1">
      <alignment horizontal="center"/>
    </xf>
    <xf numFmtId="3" fontId="1" fillId="5" borderId="1" xfId="0" applyNumberFormat="1" applyFont="1" applyFill="1" applyBorder="1" applyAlignment="1">
      <alignment horizontal="center"/>
    </xf>
    <xf numFmtId="3" fontId="1" fillId="3" borderId="1" xfId="0" applyNumberFormat="1" applyFont="1" applyFill="1" applyBorder="1" applyAlignment="1">
      <alignment horizontal="center"/>
    </xf>
    <xf numFmtId="164" fontId="1" fillId="0" borderId="1" xfId="2" applyNumberFormat="1" applyFont="1" applyFill="1" applyBorder="1" applyAlignment="1" applyProtection="1">
      <alignment horizontal="center"/>
    </xf>
    <xf numFmtId="0" fontId="1" fillId="2" borderId="0" xfId="0" applyFont="1" applyFill="1" applyAlignment="1">
      <alignment horizontal="left" vertical="center" wrapText="1"/>
    </xf>
    <xf numFmtId="0" fontId="1" fillId="2" borderId="6" xfId="0" applyFont="1" applyFill="1" applyBorder="1" applyAlignment="1">
      <alignment horizontal="left" vertical="center" wrapText="1"/>
    </xf>
    <xf numFmtId="0" fontId="26" fillId="2" borderId="0" xfId="0" applyFont="1" applyFill="1" applyAlignment="1">
      <alignment horizontal="left" vertical="center" wrapText="1"/>
    </xf>
    <xf numFmtId="0" fontId="1" fillId="20" borderId="1" xfId="0" applyFont="1" applyFill="1" applyBorder="1" applyAlignment="1">
      <alignment horizontal="center" vertical="center" wrapText="1"/>
    </xf>
    <xf numFmtId="3" fontId="1" fillId="2" borderId="0" xfId="0" applyNumberFormat="1" applyFont="1" applyFill="1" applyAlignment="1">
      <alignment horizontal="left" vertical="center"/>
    </xf>
    <xf numFmtId="3" fontId="1" fillId="0" borderId="5" xfId="0" applyNumberFormat="1" applyFont="1" applyBorder="1" applyAlignment="1">
      <alignment horizontal="center" vertical="center" wrapText="1"/>
    </xf>
    <xf numFmtId="3" fontId="9" fillId="2" borderId="0" xfId="0" applyNumberFormat="1" applyFont="1" applyFill="1" applyAlignment="1">
      <alignment horizontal="center" vertical="center"/>
    </xf>
    <xf numFmtId="3" fontId="1" fillId="2" borderId="1" xfId="0" applyNumberFormat="1" applyFont="1" applyFill="1" applyBorder="1" applyAlignment="1">
      <alignment horizontal="center"/>
    </xf>
    <xf numFmtId="3" fontId="1" fillId="2" borderId="6" xfId="0" applyNumberFormat="1" applyFont="1" applyFill="1" applyBorder="1" applyAlignment="1">
      <alignment horizontal="left" vertical="center"/>
    </xf>
    <xf numFmtId="0" fontId="14" fillId="0" borderId="5" xfId="0" applyFont="1" applyBorder="1" applyAlignment="1">
      <alignment horizontal="center" vertical="center" wrapText="1"/>
    </xf>
    <xf numFmtId="2" fontId="1" fillId="5" borderId="23" xfId="0" applyNumberFormat="1" applyFont="1" applyFill="1" applyBorder="1" applyAlignment="1">
      <alignment horizontal="center"/>
    </xf>
    <xf numFmtId="0" fontId="1" fillId="2" borderId="0" xfId="0" applyFont="1" applyFill="1" applyAlignment="1">
      <alignment horizontal="left" vertical="center" wrapText="1" indent="1"/>
    </xf>
    <xf numFmtId="0" fontId="14" fillId="2" borderId="0" xfId="0" applyFont="1" applyFill="1" applyAlignment="1">
      <alignment horizontal="left" vertical="center" wrapText="1"/>
    </xf>
    <xf numFmtId="0" fontId="14" fillId="0" borderId="0" xfId="0" applyFont="1" applyAlignment="1">
      <alignment horizontal="left" vertical="center" wrapText="1" indent="1"/>
    </xf>
    <xf numFmtId="0" fontId="5" fillId="0" borderId="5" xfId="0" applyFont="1" applyBorder="1" applyAlignment="1">
      <alignment horizontal="center" vertical="center" wrapText="1"/>
    </xf>
    <xf numFmtId="0" fontId="9" fillId="2" borderId="0" xfId="0" applyFont="1" applyFill="1" applyAlignment="1">
      <alignment horizontal="center" wrapText="1"/>
    </xf>
    <xf numFmtId="0" fontId="6" fillId="0" borderId="5" xfId="0" applyFont="1" applyBorder="1" applyAlignment="1">
      <alignment horizontal="center" vertical="center"/>
    </xf>
    <xf numFmtId="0" fontId="6" fillId="2" borderId="0" xfId="0" applyFont="1" applyFill="1" applyAlignment="1">
      <alignment horizontal="left"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indent="9"/>
    </xf>
    <xf numFmtId="0" fontId="9" fillId="2" borderId="8" xfId="0" applyFont="1" applyFill="1" applyBorder="1" applyAlignment="1">
      <alignment horizontal="center" vertical="center"/>
    </xf>
    <xf numFmtId="0" fontId="1" fillId="2" borderId="8" xfId="0" applyFont="1" applyFill="1" applyBorder="1" applyAlignment="1">
      <alignment horizontal="center"/>
    </xf>
    <xf numFmtId="0" fontId="1" fillId="2" borderId="9" xfId="0" applyFont="1" applyFill="1" applyBorder="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indent="9"/>
    </xf>
    <xf numFmtId="0" fontId="8"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left" vertical="center" indent="9"/>
    </xf>
    <xf numFmtId="0" fontId="25" fillId="0" borderId="0" xfId="0" applyFont="1" applyAlignment="1">
      <alignment vertical="center" wrapText="1"/>
    </xf>
    <xf numFmtId="0" fontId="25" fillId="0" borderId="73" xfId="0" quotePrefix="1" applyFont="1" applyBorder="1" applyAlignment="1">
      <alignment horizontal="left" vertical="center" wrapText="1"/>
    </xf>
    <xf numFmtId="2" fontId="1" fillId="2" borderId="0" xfId="0" applyNumberFormat="1" applyFont="1" applyFill="1" applyAlignment="1">
      <alignment horizontal="left" vertical="center"/>
    </xf>
    <xf numFmtId="0" fontId="15" fillId="16" borderId="0" xfId="3" applyFont="1" applyFill="1" applyAlignment="1">
      <alignment horizontal="left" vertical="center"/>
    </xf>
    <xf numFmtId="0" fontId="1" fillId="17" borderId="0" xfId="3" applyFont="1" applyFill="1" applyAlignment="1">
      <alignment horizontal="left" vertical="center"/>
    </xf>
    <xf numFmtId="2" fontId="1" fillId="2" borderId="0" xfId="0" applyNumberFormat="1" applyFont="1" applyFill="1"/>
    <xf numFmtId="0" fontId="1" fillId="17" borderId="18" xfId="3" applyFont="1" applyFill="1" applyBorder="1" applyAlignment="1">
      <alignment horizontal="left" vertical="center"/>
    </xf>
    <xf numFmtId="0" fontId="1" fillId="17" borderId="19" xfId="3" applyFont="1" applyFill="1" applyBorder="1" applyAlignment="1">
      <alignment horizontal="left" vertical="center"/>
    </xf>
    <xf numFmtId="0" fontId="5" fillId="2" borderId="20" xfId="0" applyFont="1" applyFill="1" applyBorder="1" applyAlignment="1">
      <alignment horizontal="left" vertical="center"/>
    </xf>
    <xf numFmtId="0" fontId="1" fillId="2" borderId="21" xfId="0" applyFont="1" applyFill="1" applyBorder="1"/>
    <xf numFmtId="0" fontId="26" fillId="17" borderId="20" xfId="0" applyFont="1" applyFill="1" applyBorder="1" applyAlignment="1">
      <alignment horizontal="left" vertical="center" wrapText="1"/>
    </xf>
    <xf numFmtId="0" fontId="26" fillId="17" borderId="0" xfId="0" applyFont="1" applyFill="1" applyAlignment="1">
      <alignment horizontal="left" vertical="center" wrapText="1"/>
    </xf>
    <xf numFmtId="2" fontId="26" fillId="17" borderId="0" xfId="0" applyNumberFormat="1" applyFont="1" applyFill="1" applyAlignment="1">
      <alignment horizontal="center" vertical="center"/>
    </xf>
    <xf numFmtId="0" fontId="5" fillId="2" borderId="0" xfId="0" applyFont="1" applyFill="1"/>
    <xf numFmtId="2" fontId="5" fillId="2" borderId="0" xfId="0" applyNumberFormat="1" applyFont="1" applyFill="1" applyAlignment="1">
      <alignment horizontal="center" vertical="center"/>
    </xf>
    <xf numFmtId="2" fontId="5" fillId="12" borderId="1" xfId="0" applyNumberFormat="1" applyFont="1" applyFill="1" applyBorder="1" applyAlignment="1">
      <alignment horizontal="center"/>
    </xf>
    <xf numFmtId="0" fontId="5" fillId="2" borderId="21" xfId="0" applyFont="1" applyFill="1" applyBorder="1"/>
    <xf numFmtId="0" fontId="40" fillId="0" borderId="0" xfId="0" applyFont="1"/>
    <xf numFmtId="0" fontId="1" fillId="2" borderId="20" xfId="0" applyFont="1" applyFill="1" applyBorder="1" applyAlignment="1">
      <alignment horizontal="left" vertical="center"/>
    </xf>
    <xf numFmtId="3" fontId="1" fillId="12" borderId="1" xfId="0" applyNumberFormat="1" applyFont="1" applyFill="1" applyBorder="1" applyAlignment="1">
      <alignment horizontal="center"/>
    </xf>
    <xf numFmtId="0" fontId="1" fillId="0" borderId="20" xfId="0" applyFont="1" applyBorder="1" applyAlignment="1">
      <alignment horizontal="left" vertical="center" indent="9"/>
    </xf>
    <xf numFmtId="0" fontId="1" fillId="0" borderId="0" xfId="0" applyFont="1"/>
    <xf numFmtId="0" fontId="1" fillId="0" borderId="20" xfId="0" applyFont="1" applyBorder="1" applyAlignment="1">
      <alignment horizontal="left" vertical="center"/>
    </xf>
    <xf numFmtId="3" fontId="1" fillId="0" borderId="0" xfId="0" applyNumberFormat="1" applyFont="1" applyAlignment="1">
      <alignment horizontal="left" vertical="center" wrapText="1" indent="1"/>
    </xf>
    <xf numFmtId="3" fontId="1" fillId="0" borderId="1" xfId="0" applyNumberFormat="1" applyFont="1" applyBorder="1" applyAlignment="1">
      <alignment horizontal="center"/>
    </xf>
    <xf numFmtId="0" fontId="39" fillId="0" borderId="0" xfId="0" applyFont="1" applyAlignment="1">
      <alignment horizontal="left" indent="1"/>
    </xf>
    <xf numFmtId="2" fontId="1" fillId="5" borderId="1" xfId="0" applyNumberFormat="1" applyFont="1" applyFill="1" applyBorder="1" applyAlignment="1">
      <alignment horizontal="center"/>
    </xf>
    <xf numFmtId="0" fontId="25" fillId="0" borderId="20" xfId="0" applyFont="1" applyBorder="1" applyAlignment="1">
      <alignment horizontal="left" vertical="center"/>
    </xf>
    <xf numFmtId="0" fontId="41" fillId="5" borderId="0" xfId="0" applyFont="1" applyFill="1" applyAlignment="1">
      <alignment horizontal="center" vertical="center"/>
    </xf>
    <xf numFmtId="3" fontId="25" fillId="5" borderId="1" xfId="0" applyNumberFormat="1" applyFont="1" applyFill="1" applyBorder="1" applyAlignment="1">
      <alignment horizontal="center"/>
    </xf>
    <xf numFmtId="0" fontId="25" fillId="2" borderId="21" xfId="0" applyFont="1" applyFill="1" applyBorder="1"/>
    <xf numFmtId="0" fontId="14" fillId="0" borderId="20" xfId="0" applyFont="1" applyBorder="1" applyAlignment="1">
      <alignment horizontal="center" vertical="center" wrapText="1"/>
    </xf>
    <xf numFmtId="0" fontId="25" fillId="2" borderId="0" xfId="0" applyFont="1" applyFill="1" applyAlignment="1">
      <alignment horizontal="left" vertical="center" indent="1"/>
    </xf>
    <xf numFmtId="4" fontId="1" fillId="5" borderId="1" xfId="0" applyNumberFormat="1" applyFont="1" applyFill="1" applyBorder="1" applyAlignment="1">
      <alignment horizontal="center"/>
    </xf>
    <xf numFmtId="165" fontId="1" fillId="25" borderId="1" xfId="0" applyNumberFormat="1" applyFont="1" applyFill="1" applyBorder="1" applyAlignment="1">
      <alignment horizontal="center"/>
    </xf>
    <xf numFmtId="2" fontId="9" fillId="7" borderId="0" xfId="0" applyNumberFormat="1" applyFont="1" applyFill="1" applyAlignment="1">
      <alignment horizontal="center" vertical="center"/>
    </xf>
    <xf numFmtId="0" fontId="1" fillId="0" borderId="0" xfId="0" applyFont="1" applyAlignment="1">
      <alignment horizontal="left" vertical="center" indent="1"/>
    </xf>
    <xf numFmtId="0" fontId="1" fillId="0" borderId="20" xfId="0" applyFont="1" applyBorder="1" applyAlignment="1">
      <alignment horizontal="left" vertical="center" indent="2"/>
    </xf>
    <xf numFmtId="0" fontId="1" fillId="0" borderId="20" xfId="0" applyFont="1" applyBorder="1" applyAlignment="1">
      <alignment horizontal="center" vertical="center"/>
    </xf>
    <xf numFmtId="0" fontId="1" fillId="0" borderId="0" xfId="3" applyFont="1" applyAlignment="1">
      <alignment horizontal="left" vertical="center" indent="1"/>
    </xf>
    <xf numFmtId="3" fontId="1" fillId="7" borderId="1" xfId="0" applyNumberFormat="1" applyFont="1" applyFill="1" applyBorder="1" applyAlignment="1">
      <alignment horizont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54" fillId="0" borderId="0" xfId="0" applyFont="1" applyAlignment="1">
      <alignment horizontal="left" indent="1"/>
    </xf>
    <xf numFmtId="3" fontId="52" fillId="8" borderId="0" xfId="0" applyNumberFormat="1" applyFont="1" applyFill="1" applyAlignment="1">
      <alignment horizontal="left" vertical="center"/>
    </xf>
    <xf numFmtId="0" fontId="52" fillId="8" borderId="0" xfId="0" applyFont="1" applyFill="1" applyAlignment="1">
      <alignment horizontal="left" vertical="center"/>
    </xf>
    <xf numFmtId="0" fontId="5" fillId="17" borderId="0" xfId="0" applyFont="1" applyFill="1" applyAlignment="1">
      <alignment horizontal="left" vertical="center"/>
    </xf>
    <xf numFmtId="0" fontId="25" fillId="0" borderId="45" xfId="0" applyFont="1" applyBorder="1" applyAlignment="1">
      <alignment horizontal="left" vertical="center" wrapText="1"/>
    </xf>
    <xf numFmtId="0" fontId="25" fillId="0" borderId="62" xfId="0" applyFont="1" applyBorder="1" applyAlignment="1">
      <alignment horizontal="center" vertical="center" wrapText="1"/>
    </xf>
    <xf numFmtId="0" fontId="25" fillId="23" borderId="0" xfId="0" applyFont="1" applyFill="1" applyAlignment="1">
      <alignment horizontal="left" vertical="center" wrapText="1"/>
    </xf>
    <xf numFmtId="0" fontId="25" fillId="0" borderId="42" xfId="0" applyFont="1" applyBorder="1" applyAlignment="1">
      <alignment horizontal="left" vertical="center" wrapText="1"/>
    </xf>
    <xf numFmtId="0" fontId="25" fillId="0" borderId="41" xfId="0" applyFont="1" applyBorder="1" applyAlignment="1">
      <alignment horizontal="left" vertical="center" wrapText="1"/>
    </xf>
    <xf numFmtId="0" fontId="25" fillId="0" borderId="47" xfId="0" applyFont="1" applyBorder="1" applyAlignment="1">
      <alignment horizontal="center" vertical="center" wrapText="1"/>
    </xf>
    <xf numFmtId="0" fontId="25" fillId="0" borderId="55" xfId="0" applyFont="1" applyBorder="1" applyAlignment="1">
      <alignment horizontal="center" vertical="center" wrapText="1"/>
    </xf>
    <xf numFmtId="0" fontId="31" fillId="19" borderId="0" xfId="0" applyFont="1" applyFill="1" applyAlignment="1">
      <alignment horizontal="center" vertical="top"/>
    </xf>
    <xf numFmtId="0" fontId="46" fillId="4" borderId="0" xfId="0" applyFont="1" applyFill="1" applyAlignment="1">
      <alignment horizontal="left" vertical="center" wrapText="1"/>
    </xf>
    <xf numFmtId="49" fontId="25" fillId="0" borderId="0" xfId="0" applyNumberFormat="1" applyFont="1" applyAlignment="1">
      <alignment horizontal="left" vertical="center" wrapText="1"/>
    </xf>
  </cellXfs>
  <cellStyles count="5">
    <cellStyle name="Hivatkozás" xfId="1" builtinId="8"/>
    <cellStyle name="Normál" xfId="0" builtinId="0"/>
    <cellStyle name="Normal 2" xfId="3" xr:uid="{00000000-0005-0000-0000-000002000000}"/>
    <cellStyle name="Percent 2" xfId="4" xr:uid="{00000000-0005-0000-0000-000003000000}"/>
    <cellStyle name="Százalék" xfId="2" builtinId="5"/>
  </cellStyles>
  <dxfs count="10">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FBFBF"/>
      <rgbColor rgb="FF808080"/>
      <rgbColor rgb="FF8B8B8B"/>
      <rgbColor rgb="FF993366"/>
      <rgbColor rgb="FFFFFFB9"/>
      <rgbColor rgb="FFC8EBEB"/>
      <rgbColor rgb="FF660066"/>
      <rgbColor rgb="FFFBE5D6"/>
      <rgbColor rgb="FF0070C0"/>
      <rgbColor rgb="FFB4C7E7"/>
      <rgbColor rgb="FF000080"/>
      <rgbColor rgb="FFFF00FF"/>
      <rgbColor rgb="FFFFF2CC"/>
      <rgbColor rgb="FF00FFFF"/>
      <rgbColor rgb="FF800080"/>
      <rgbColor rgb="FFC00000"/>
      <rgbColor rgb="FF008080"/>
      <rgbColor rgb="FF0000FF"/>
      <rgbColor rgb="FF00CCFF"/>
      <rgbColor rgb="FFBCE4E5"/>
      <rgbColor rgb="FFD3FFC2"/>
      <rgbColor rgb="FFFFE699"/>
      <rgbColor rgb="FF7DD2D2"/>
      <rgbColor rgb="FFD9D9D9"/>
      <rgbColor rgb="FFC3BCE4"/>
      <rgbColor rgb="FFF8CBAD"/>
      <rgbColor rgb="FF3366FF"/>
      <rgbColor rgb="FFBEE3D3"/>
      <rgbColor rgb="FF92D050"/>
      <rgbColor rgb="FFFFC000"/>
      <rgbColor rgb="FFFF9900"/>
      <rgbColor rgb="FFED7D31"/>
      <rgbColor rgb="FF595959"/>
      <rgbColor rgb="FF969696"/>
      <rgbColor rgb="FF003366"/>
      <rgbColor rgb="FF1D9E9E"/>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73C0F5"/>
      <color rgb="FF808080"/>
      <color rgb="FFD3FFC2"/>
      <color rgb="FFCF7BCF"/>
      <color rgb="FF33CCFF"/>
      <color rgb="FFE1F6C9"/>
      <color rgb="FFC8EBEB"/>
      <color rgb="FFD9D9D9"/>
      <color rgb="FF96969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hu-HU"/>
              <a:t>1. Ábra: Az életciklusköltség-számítás eredményeinek ábrázolása termékenként (oszloponként)</a:t>
            </a:r>
          </a:p>
        </c:rich>
      </c:tx>
      <c:layout>
        <c:manualLayout>
          <c:xMode val="edge"/>
          <c:yMode val="edge"/>
          <c:x val="0.13211861343323192"/>
          <c:y val="2.9890790245609426E-2"/>
        </c:manualLayout>
      </c:layout>
      <c:overlay val="1"/>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hu-HU"/>
        </a:p>
      </c:txPr>
    </c:title>
    <c:autoTitleDeleted val="0"/>
    <c:plotArea>
      <c:layout>
        <c:manualLayout>
          <c:layoutTarget val="inner"/>
          <c:xMode val="edge"/>
          <c:yMode val="edge"/>
          <c:x val="0.236317056541407"/>
          <c:y val="0.22113251863992389"/>
          <c:w val="0.66280710922555486"/>
          <c:h val="0.70629642675541815"/>
        </c:manualLayout>
      </c:layout>
      <c:barChart>
        <c:barDir val="col"/>
        <c:grouping val="stacked"/>
        <c:varyColors val="0"/>
        <c:ser>
          <c:idx val="4"/>
          <c:order val="0"/>
          <c:tx>
            <c:strRef>
              <c:f>'2) LCC_Eredmények, összegzés'!$C$10</c:f>
              <c:strCache>
                <c:ptCount val="1"/>
                <c:pt idx="0">
                  <c:v>Egyéb költségek jelenértéke</c:v>
                </c:pt>
              </c:strCache>
            </c:strRef>
          </c:tx>
          <c:spPr>
            <a:solidFill>
              <a:schemeClr val="accent5">
                <a:alpha val="85000"/>
              </a:schemeClr>
            </a:solidFill>
            <a:ln w="9525" cap="flat" cmpd="sng" algn="ctr">
              <a:solidFill>
                <a:schemeClr val="lt1">
                  <a:alpha val="50000"/>
                </a:schemeClr>
              </a:solidFill>
              <a:round/>
            </a:ln>
            <a:effectLst/>
          </c:spPr>
          <c:invertIfNegative val="0"/>
          <c:dLbls>
            <c:delete val="1"/>
          </c:dLbls>
          <c:cat>
            <c:multiLvlStrRef>
              <c:f>'2) LCC_Eredmények, összegzés'!$E$6:$N$6</c:f>
            </c:multiLvlStrRef>
          </c:cat>
          <c:val>
            <c:numRef>
              <c:f>'2) LCC_Eredmények, összegzés'!$E$10:$N$10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A6-4873-9788-404D7A373F03}"/>
            </c:ext>
          </c:extLst>
        </c:ser>
        <c:ser>
          <c:idx val="2"/>
          <c:order val="1"/>
          <c:tx>
            <c:strRef>
              <c:f>'2) LCC_Eredmények, összegzés'!$C$9</c:f>
              <c:strCache>
                <c:ptCount val="1"/>
                <c:pt idx="0">
                  <c:v>Karbantartási költségek jelenértéke</c:v>
                </c:pt>
              </c:strCache>
            </c:strRef>
          </c:tx>
          <c:spPr>
            <a:solidFill>
              <a:schemeClr val="accent3">
                <a:alpha val="85000"/>
              </a:schemeClr>
            </a:solidFill>
            <a:ln w="9525" cap="flat" cmpd="sng" algn="ctr">
              <a:solidFill>
                <a:schemeClr val="lt1">
                  <a:alpha val="50000"/>
                </a:schemeClr>
              </a:solidFill>
              <a:round/>
            </a:ln>
            <a:effectLst/>
          </c:spPr>
          <c:invertIfNegative val="0"/>
          <c:dLbls>
            <c:delete val="1"/>
          </c:dLbls>
          <c:cat>
            <c:multiLvlStrRef>
              <c:f>'2) LCC_Eredmények, összegzés'!$E$6:$N$6</c:f>
            </c:multiLvlStrRef>
          </c:cat>
          <c:val>
            <c:numRef>
              <c:f>'2) LCC_Eredmények, összegzés'!$E$9:$N$9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A6-4873-9788-404D7A373F03}"/>
            </c:ext>
          </c:extLst>
        </c:ser>
        <c:ser>
          <c:idx val="1"/>
          <c:order val="2"/>
          <c:tx>
            <c:strRef>
              <c:f>'2) LCC_Eredmények, összegzés'!$C$8</c:f>
              <c:strCache>
                <c:ptCount val="1"/>
                <c:pt idx="0">
                  <c:v>Üzemelési költségek jelenértéke</c:v>
                </c:pt>
              </c:strCache>
            </c:strRef>
          </c:tx>
          <c:spPr>
            <a:solidFill>
              <a:schemeClr val="accent2">
                <a:alpha val="85000"/>
              </a:schemeClr>
            </a:solidFill>
            <a:ln w="9525" cap="flat" cmpd="sng" algn="ctr">
              <a:solidFill>
                <a:schemeClr val="lt1">
                  <a:alpha val="50000"/>
                </a:schemeClr>
              </a:solidFill>
              <a:round/>
            </a:ln>
            <a:effectLst/>
          </c:spPr>
          <c:invertIfNegative val="0"/>
          <c:dLbls>
            <c:delete val="1"/>
          </c:dLbls>
          <c:cat>
            <c:multiLvlStrRef>
              <c:f>'2) LCC_Eredmények, összegzés'!$E$6:$N$6</c:f>
            </c:multiLvlStrRef>
          </c:cat>
          <c:val>
            <c:numRef>
              <c:f>'2) LCC_Eredmények, összegzés'!$E$8:$N$8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A6-4873-9788-404D7A373F03}"/>
            </c:ext>
          </c:extLst>
        </c:ser>
        <c:ser>
          <c:idx val="0"/>
          <c:order val="3"/>
          <c:tx>
            <c:strRef>
              <c:f>'2) LCC_Eredmények, összegzés'!$C$7</c:f>
              <c:strCache>
                <c:ptCount val="1"/>
                <c:pt idx="0">
                  <c:v>Beszerzési költség</c:v>
                </c:pt>
              </c:strCache>
            </c:strRef>
          </c:tx>
          <c:spPr>
            <a:solidFill>
              <a:schemeClr val="accent1">
                <a:alpha val="85000"/>
              </a:schemeClr>
            </a:solidFill>
            <a:ln w="9525" cap="flat" cmpd="sng" algn="ctr">
              <a:solidFill>
                <a:schemeClr val="lt1">
                  <a:alpha val="50000"/>
                </a:schemeClr>
              </a:solidFill>
              <a:round/>
            </a:ln>
            <a:effectLst/>
          </c:spPr>
          <c:invertIfNegative val="0"/>
          <c:dLbls>
            <c:delete val="1"/>
          </c:dLbls>
          <c:cat>
            <c:multiLvlStrRef>
              <c:f>'2) LCC_Eredmények, összegzés'!$E$6:$N$6</c:f>
            </c:multiLvlStrRef>
          </c:cat>
          <c:val>
            <c:numRef>
              <c:f>'2) LCC_Eredmények, összegzés'!$E$7:$N$7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4A6-4873-9788-404D7A373F03}"/>
            </c:ext>
          </c:extLst>
        </c:ser>
        <c:dLbls>
          <c:showLegendKey val="0"/>
          <c:showVal val="1"/>
          <c:showCatName val="0"/>
          <c:showSerName val="0"/>
          <c:showPercent val="0"/>
          <c:showBubbleSize val="0"/>
        </c:dLbls>
        <c:gapWidth val="150"/>
        <c:overlap val="100"/>
        <c:axId val="310255560"/>
        <c:axId val="310255944"/>
      </c:barChart>
      <c:catAx>
        <c:axId val="31025556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none" baseline="0">
                <a:solidFill>
                  <a:schemeClr val="dk1">
                    <a:lumMod val="75000"/>
                    <a:lumOff val="25000"/>
                  </a:schemeClr>
                </a:solidFill>
                <a:latin typeface="+mn-lt"/>
                <a:ea typeface="+mn-ea"/>
                <a:cs typeface="+mn-cs"/>
              </a:defRPr>
            </a:pPr>
            <a:endParaRPr lang="hu-HU"/>
          </a:p>
        </c:txPr>
        <c:crossAx val="310255944"/>
        <c:crosses val="autoZero"/>
        <c:auto val="1"/>
        <c:lblAlgn val="ctr"/>
        <c:lblOffset val="100"/>
        <c:noMultiLvlLbl val="1"/>
      </c:catAx>
      <c:valAx>
        <c:axId val="31025594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wrap="square" anchor="ctr" anchorCtr="1"/>
              <a:lstStyle/>
              <a:p>
                <a:pPr>
                  <a:defRPr sz="900" b="1" i="0" u="none" strike="noStrike" kern="1200" baseline="0">
                    <a:solidFill>
                      <a:schemeClr val="dk1">
                        <a:lumMod val="75000"/>
                        <a:lumOff val="25000"/>
                      </a:schemeClr>
                    </a:solidFill>
                    <a:latin typeface="+mn-lt"/>
                    <a:ea typeface="+mn-ea"/>
                    <a:cs typeface="+mn-cs"/>
                  </a:defRPr>
                </a:pPr>
                <a:r>
                  <a:rPr lang="hu-HU"/>
                  <a:t>HUF</a:t>
                </a:r>
                <a:endParaRPr lang="es-ES"/>
              </a:p>
            </c:rich>
          </c:tx>
          <c:layout>
            <c:manualLayout>
              <c:xMode val="edge"/>
              <c:yMode val="edge"/>
              <c:x val="0.19400203268444158"/>
              <c:y val="0.15639395629778327"/>
            </c:manualLayout>
          </c:layout>
          <c:overlay val="0"/>
          <c:spPr>
            <a:noFill/>
            <a:ln>
              <a:noFill/>
            </a:ln>
            <a:effectLst/>
          </c:spPr>
          <c:txPr>
            <a:bodyPr rot="0" spcFirstLastPara="1" vertOverflow="ellipsis" wrap="square" anchor="ctr" anchorCtr="1"/>
            <a:lstStyle/>
            <a:p>
              <a:pPr>
                <a:defRPr sz="900" b="1" i="0" u="none" strike="noStrike" kern="1200" baseline="0">
                  <a:solidFill>
                    <a:schemeClr val="dk1">
                      <a:lumMod val="75000"/>
                      <a:lumOff val="25000"/>
                    </a:schemeClr>
                  </a:solidFill>
                  <a:latin typeface="+mn-lt"/>
                  <a:ea typeface="+mn-ea"/>
                  <a:cs typeface="+mn-cs"/>
                </a:defRPr>
              </a:pPr>
              <a:endParaRPr lang="hu-HU"/>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hu-HU"/>
          </a:p>
        </c:txPr>
        <c:crossAx val="310255560"/>
        <c:crosses val="autoZero"/>
        <c:crossBetween val="between"/>
      </c:valAx>
      <c:spPr>
        <a:noFill/>
        <a:ln>
          <a:noFill/>
        </a:ln>
        <a:effectLst/>
      </c:spPr>
    </c:plotArea>
    <c:legend>
      <c:legendPos val="l"/>
      <c:layout>
        <c:manualLayout>
          <c:xMode val="edge"/>
          <c:yMode val="edge"/>
          <c:x val="1.511567537460492E-2"/>
          <c:y val="0.31993009793685678"/>
          <c:w val="0.14572912231048482"/>
          <c:h val="0.4393203969314382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hu-HU"/>
        </a:p>
      </c:txPr>
    </c:legend>
    <c:plotVisOnly val="1"/>
    <c:dispBlanksAs val="gap"/>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baseline="0">
                <a:solidFill>
                  <a:schemeClr val="dk1">
                    <a:lumMod val="75000"/>
                    <a:lumOff val="25000"/>
                  </a:schemeClr>
                </a:solidFill>
                <a:latin typeface="+mn-lt"/>
                <a:ea typeface="+mn-ea"/>
                <a:cs typeface="+mn-cs"/>
              </a:defRPr>
            </a:pPr>
            <a:r>
              <a:rPr lang="hu-HU"/>
              <a:t>2. Ábra: Az életciklusköltség-számítás eredményeinek ábrázolása a teljes beszerzésre vonatkozóan</a:t>
            </a:r>
          </a:p>
        </c:rich>
      </c:tx>
      <c:layout>
        <c:manualLayout>
          <c:xMode val="edge"/>
          <c:yMode val="edge"/>
          <c:x val="0.10473534558180228"/>
          <c:y val="4.8047417626016331E-2"/>
        </c:manualLayout>
      </c:layout>
      <c:overlay val="0"/>
      <c:spPr>
        <a:noFill/>
        <a:ln>
          <a:noFill/>
        </a:ln>
        <a:effectLst/>
      </c:spPr>
      <c:txPr>
        <a:bodyPr rot="0" spcFirstLastPara="1" vertOverflow="ellipsis" vert="horz" wrap="square" anchor="ctr" anchorCtr="1"/>
        <a:lstStyle/>
        <a:p>
          <a:pPr algn="ctr">
            <a:defRPr sz="1800" b="1" i="0" u="none" strike="noStrike" kern="1200" baseline="0">
              <a:solidFill>
                <a:schemeClr val="dk1">
                  <a:lumMod val="75000"/>
                  <a:lumOff val="25000"/>
                </a:schemeClr>
              </a:solidFill>
              <a:latin typeface="+mn-lt"/>
              <a:ea typeface="+mn-ea"/>
              <a:cs typeface="+mn-cs"/>
            </a:defRPr>
          </a:pPr>
          <a:endParaRPr lang="hu-HU"/>
        </a:p>
      </c:txPr>
    </c:title>
    <c:autoTitleDeleted val="0"/>
    <c:plotArea>
      <c:layout>
        <c:manualLayout>
          <c:layoutTarget val="inner"/>
          <c:xMode val="edge"/>
          <c:yMode val="edge"/>
          <c:x val="0.41359527975669713"/>
          <c:y val="0.22576467060912195"/>
          <c:w val="0.41645502645502641"/>
          <c:h val="0.73054876646168743"/>
        </c:manualLayout>
      </c:layout>
      <c:pieChart>
        <c:varyColors val="1"/>
        <c:ser>
          <c:idx val="0"/>
          <c:order val="0"/>
          <c:explosion val="2"/>
          <c:dPt>
            <c:idx val="0"/>
            <c:bubble3D val="0"/>
            <c:explosion val="5"/>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27D-45CE-B753-0CC89F5D625A}"/>
              </c:ext>
            </c:extLst>
          </c:dPt>
          <c:dPt>
            <c:idx val="1"/>
            <c:bubble3D val="0"/>
            <c:explosion val="5"/>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27D-45CE-B753-0CC89F5D625A}"/>
              </c:ext>
            </c:extLst>
          </c:dPt>
          <c:dPt>
            <c:idx val="2"/>
            <c:bubble3D val="0"/>
            <c:explosion val="5"/>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827D-45CE-B753-0CC89F5D625A}"/>
              </c:ext>
            </c:extLst>
          </c:dPt>
          <c:dPt>
            <c:idx val="3"/>
            <c:bubble3D val="0"/>
            <c:explosion val="5"/>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827D-45CE-B753-0CC89F5D625A}"/>
              </c:ext>
            </c:extLst>
          </c:dPt>
          <c:dLbls>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hu-HU"/>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 LCC_Eredmények, összegzés'!$C$16:$C$19</c:f>
              <c:strCache>
                <c:ptCount val="4"/>
                <c:pt idx="0">
                  <c:v>Összes beszerzési költség </c:v>
                </c:pt>
                <c:pt idx="1">
                  <c:v>Összes üzemelési költség jelenértéke</c:v>
                </c:pt>
                <c:pt idx="2">
                  <c:v>Összes karbantartási költség jelenértéke</c:v>
                </c:pt>
                <c:pt idx="3">
                  <c:v>Összes egyéb költség jelenértéke</c:v>
                </c:pt>
              </c:strCache>
            </c:strRef>
          </c:cat>
          <c:val>
            <c:numRef>
              <c:f>'2) LCC_Eredmények, összegzés'!$E$16:$E$19</c:f>
              <c:numCache>
                <c:formatCode>#,##0</c:formatCode>
                <c:ptCount val="4"/>
                <c:pt idx="0">
                  <c:v>0</c:v>
                </c:pt>
                <c:pt idx="1">
                  <c:v>0</c:v>
                </c:pt>
                <c:pt idx="2">
                  <c:v>0</c:v>
                </c:pt>
                <c:pt idx="3">
                  <c:v>0</c:v>
                </c:pt>
              </c:numCache>
            </c:numRef>
          </c:val>
          <c:extLst>
            <c:ext xmlns:c16="http://schemas.microsoft.com/office/drawing/2014/chart" uri="{C3380CC4-5D6E-409C-BE32-E72D297353CC}">
              <c16:uniqueId val="{00000000-827D-45CE-B753-0CC89F5D625A}"/>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14259530058742656"/>
          <c:y val="0.3188108540482153"/>
          <c:w val="0.19791944234344608"/>
          <c:h val="0.442672098377544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3581400</xdr:colOff>
      <xdr:row>41</xdr:row>
      <xdr:rowOff>1689100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342900</xdr:colOff>
      <xdr:row>27</xdr:row>
      <xdr:rowOff>7619</xdr:rowOff>
    </xdr:from>
    <xdr:to>
      <xdr:col>9</xdr:col>
      <xdr:colOff>997527</xdr:colOff>
      <xdr:row>47</xdr:row>
      <xdr:rowOff>110836</xdr:rowOff>
    </xdr:to>
    <xdr:graphicFrame macro="">
      <xdr:nvGraphicFramePr>
        <xdr:cNvPr id="2" name="Chart 23">
          <a:extLst>
            <a:ext uri="{FF2B5EF4-FFF2-40B4-BE49-F238E27FC236}">
              <a16:creationId xmlns:a16="http://schemas.microsoft.com/office/drawing/2014/main" id="{0C27602B-2451-B248-A943-EFAC6337B6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401781</xdr:colOff>
      <xdr:row>49</xdr:row>
      <xdr:rowOff>47105</xdr:rowOff>
    </xdr:from>
    <xdr:to>
      <xdr:col>7</xdr:col>
      <xdr:colOff>858981</xdr:colOff>
      <xdr:row>71</xdr:row>
      <xdr:rowOff>72044</xdr:rowOff>
    </xdr:to>
    <xdr:graphicFrame macro="">
      <xdr:nvGraphicFramePr>
        <xdr:cNvPr id="6" name="Diagram 5">
          <a:extLst>
            <a:ext uri="{FF2B5EF4-FFF2-40B4-BE49-F238E27FC236}">
              <a16:creationId xmlns:a16="http://schemas.microsoft.com/office/drawing/2014/main" id="{1B8566AF-DA62-C9EE-BF33-0A092FDA47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3288096</xdr:colOff>
      <xdr:row>60</xdr:row>
      <xdr:rowOff>81916</xdr:rowOff>
    </xdr:to>
    <xdr:sp macro="" textlink="">
      <xdr:nvSpPr>
        <xdr:cNvPr id="29" name="CustomShape 1" hidden="1">
          <a:extLst>
            <a:ext uri="{FF2B5EF4-FFF2-40B4-BE49-F238E27FC236}">
              <a16:creationId xmlns:a16="http://schemas.microsoft.com/office/drawing/2014/main" id="{00000000-0008-0000-0400-00001D000000}"/>
            </a:ext>
          </a:extLst>
        </xdr:cNvPr>
        <xdr:cNvSpPr/>
      </xdr:nvSpPr>
      <xdr:spPr>
        <a:xfrm>
          <a:off x="0" y="0"/>
          <a:ext cx="12585240" cy="1213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6</xdr:col>
      <xdr:colOff>3288096</xdr:colOff>
      <xdr:row>60</xdr:row>
      <xdr:rowOff>81916</xdr:rowOff>
    </xdr:to>
    <xdr:sp macro="" textlink="">
      <xdr:nvSpPr>
        <xdr:cNvPr id="30" name="CustomShape 1" hidden="1">
          <a:extLst>
            <a:ext uri="{FF2B5EF4-FFF2-40B4-BE49-F238E27FC236}">
              <a16:creationId xmlns:a16="http://schemas.microsoft.com/office/drawing/2014/main" id="{00000000-0008-0000-0400-00001E000000}"/>
            </a:ext>
          </a:extLst>
        </xdr:cNvPr>
        <xdr:cNvSpPr/>
      </xdr:nvSpPr>
      <xdr:spPr>
        <a:xfrm>
          <a:off x="0" y="0"/>
          <a:ext cx="12585240" cy="1213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home/Documents/Dropbox/LCCTools/LCC_Tool_Computers_draft_libreoffice_computers_v0.5_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LDI_Environ%20g&#233;p_2022.09.25\OECD-LCC\TOOL%20DEVELOPMENT\PUMPS\HU_LCC_Szivatty&#250;k%20&#233;s%20kapcsol&#243;d&#243;%20berendez&#233;sek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CC Inputs &amp; Results"/>
      <sheetName val="Bidder_response_shee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Bevezetés"/>
      <sheetName val="2) LCC_Eredmények_összegzés"/>
      <sheetName val="3) Ajánlatkérői_adatok"/>
      <sheetName val="4) Ajánlattevői_adatok"/>
      <sheetName val="5) Definíciók, képletek"/>
      <sheetName val="6) Referencia adatok"/>
      <sheetName val="7) LCC Számítás"/>
    </sheetNames>
    <sheetDataSet>
      <sheetData sheetId="0"/>
      <sheetData sheetId="1"/>
      <sheetData sheetId="2">
        <row r="12">
          <cell r="E12">
            <v>15</v>
          </cell>
        </row>
      </sheetData>
      <sheetData sheetId="3"/>
      <sheetData sheetId="4"/>
      <sheetData sheetId="5">
        <row r="5">
          <cell r="C5">
            <v>0.01</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J53"/>
  <sheetViews>
    <sheetView showGridLines="0" tabSelected="1" zoomScale="85" zoomScaleNormal="85" workbookViewId="0">
      <selection activeCell="B5" sqref="B5"/>
    </sheetView>
  </sheetViews>
  <sheetFormatPr defaultColWidth="8.81640625" defaultRowHeight="13.8" x14ac:dyDescent="0.2"/>
  <cols>
    <col min="1" max="1" width="3.81640625" style="6" customWidth="1"/>
    <col min="2" max="2" width="131.81640625" style="15" customWidth="1"/>
    <col min="3" max="3" width="6" style="6" customWidth="1"/>
    <col min="4" max="4" width="77.1796875" style="6" customWidth="1"/>
    <col min="5" max="1016" width="10.6328125" style="6" customWidth="1"/>
    <col min="1017" max="1025" width="8.81640625" style="7" customWidth="1"/>
    <col min="1026" max="16384" width="8.81640625" style="7"/>
  </cols>
  <sheetData>
    <row r="1" spans="1:1024" s="2" customFormat="1" ht="36" customHeight="1" x14ac:dyDescent="0.2">
      <c r="B1" s="8" t="s">
        <v>41</v>
      </c>
    </row>
    <row r="2" spans="1:1024" s="2" customFormat="1" ht="30" x14ac:dyDescent="0.2">
      <c r="B2" s="18" t="s">
        <v>2</v>
      </c>
    </row>
    <row r="3" spans="1:1024" x14ac:dyDescent="0.2">
      <c r="A3" s="7"/>
      <c r="B3" s="19"/>
      <c r="D3" s="15"/>
    </row>
    <row r="4" spans="1:1024" s="3" customFormat="1" ht="23.55" customHeight="1" x14ac:dyDescent="0.2">
      <c r="B4" s="16" t="s">
        <v>3</v>
      </c>
      <c r="D4" s="4"/>
      <c r="AMC4" s="5"/>
      <c r="AMD4" s="5"/>
      <c r="AME4" s="5"/>
      <c r="AMF4" s="5"/>
      <c r="AMG4" s="5"/>
      <c r="AMH4" s="5"/>
      <c r="AMI4" s="5"/>
      <c r="AMJ4" s="5"/>
    </row>
    <row r="5" spans="1:1024" ht="76.2" customHeight="1" x14ac:dyDescent="0.2">
      <c r="A5" s="7"/>
      <c r="B5" s="21" t="s">
        <v>193</v>
      </c>
      <c r="D5" s="15"/>
    </row>
    <row r="6" spans="1:1024" ht="16.2" customHeight="1" x14ac:dyDescent="0.2">
      <c r="A6" s="7"/>
      <c r="B6" s="19"/>
      <c r="D6" s="15"/>
    </row>
    <row r="7" spans="1:1024" ht="21" customHeight="1" x14ac:dyDescent="0.2">
      <c r="A7" s="7"/>
      <c r="B7" s="17" t="s">
        <v>4</v>
      </c>
      <c r="D7" s="15"/>
    </row>
    <row r="8" spans="1:1024" ht="19.2" customHeight="1" x14ac:dyDescent="0.2">
      <c r="A8" s="7"/>
      <c r="B8" s="15" t="s">
        <v>149</v>
      </c>
      <c r="D8" s="15"/>
    </row>
    <row r="9" spans="1:1024" ht="21.6" customHeight="1" x14ac:dyDescent="0.2">
      <c r="A9" s="7"/>
      <c r="B9" s="36" t="s">
        <v>205</v>
      </c>
      <c r="D9" s="15"/>
    </row>
    <row r="10" spans="1:1024" ht="74.55" customHeight="1" x14ac:dyDescent="0.2">
      <c r="A10" s="7"/>
      <c r="B10" s="19" t="s">
        <v>242</v>
      </c>
      <c r="D10" s="15"/>
    </row>
    <row r="11" spans="1:1024" ht="61.95" customHeight="1" x14ac:dyDescent="0.2">
      <c r="A11" s="7"/>
      <c r="B11" s="19" t="s">
        <v>223</v>
      </c>
      <c r="D11" s="15"/>
    </row>
    <row r="12" spans="1:1024" ht="63.6" customHeight="1" x14ac:dyDescent="0.2">
      <c r="A12" s="7"/>
      <c r="B12" s="19" t="s">
        <v>218</v>
      </c>
      <c r="D12" s="15"/>
    </row>
    <row r="13" spans="1:1024" ht="31.95" customHeight="1" x14ac:dyDescent="0.2">
      <c r="A13" s="7"/>
      <c r="B13" s="19" t="s">
        <v>243</v>
      </c>
      <c r="D13" s="15"/>
    </row>
    <row r="14" spans="1:1024" ht="37.200000000000003" customHeight="1" x14ac:dyDescent="0.2">
      <c r="A14" s="7"/>
      <c r="B14" s="19" t="s">
        <v>219</v>
      </c>
      <c r="D14" s="15"/>
    </row>
    <row r="15" spans="1:1024" ht="28.2" customHeight="1" x14ac:dyDescent="0.2">
      <c r="A15" s="7"/>
      <c r="B15" s="19" t="s">
        <v>220</v>
      </c>
      <c r="D15" s="15"/>
    </row>
    <row r="16" spans="1:1024" ht="15" customHeight="1" x14ac:dyDescent="0.2">
      <c r="B16" s="19"/>
      <c r="D16" s="15"/>
    </row>
    <row r="17" spans="1:1016" ht="29.55" customHeight="1" x14ac:dyDescent="0.2">
      <c r="B17" s="16" t="s">
        <v>28</v>
      </c>
      <c r="D17" s="15"/>
    </row>
    <row r="18" spans="1:1016" ht="18" customHeight="1" x14ac:dyDescent="0.2">
      <c r="B18" s="270" t="s">
        <v>150</v>
      </c>
      <c r="D18" s="20"/>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row>
    <row r="19" spans="1:1016" x14ac:dyDescent="0.25">
      <c r="A19" s="124"/>
      <c r="B19" s="45" t="s">
        <v>152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row>
    <row r="20" spans="1:1016" x14ac:dyDescent="0.2">
      <c r="A20" s="125"/>
      <c r="B20" s="22" t="s">
        <v>206</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row>
    <row r="21" spans="1:1016" x14ac:dyDescent="0.2">
      <c r="A21" s="79"/>
      <c r="B21" s="22" t="s">
        <v>207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row>
    <row r="22" spans="1:1016" x14ac:dyDescent="0.2">
      <c r="A22" s="89"/>
      <c r="B22" s="22" t="s">
        <v>208</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row>
    <row r="23" spans="1:1016" x14ac:dyDescent="0.2">
      <c r="A23" s="203"/>
      <c r="B23" s="21" t="s">
        <v>238</v>
      </c>
      <c r="D23" s="20"/>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row>
    <row r="24" spans="1:1016" x14ac:dyDescent="0.2">
      <c r="A24" s="126"/>
      <c r="B24" s="21"/>
      <c r="D24" s="20"/>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row>
    <row r="25" spans="1:1016" ht="30" customHeight="1" x14ac:dyDescent="0.2">
      <c r="A25" s="126"/>
      <c r="B25" s="21" t="s">
        <v>237</v>
      </c>
      <c r="D25" s="20"/>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row>
    <row r="26" spans="1:1016" x14ac:dyDescent="0.2">
      <c r="B26" s="21"/>
      <c r="D26" s="20"/>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row>
    <row r="27" spans="1:1016" ht="26.55" customHeight="1" x14ac:dyDescent="0.2">
      <c r="B27" s="100" t="s">
        <v>203</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row>
    <row r="28" spans="1:1016" ht="54.6" customHeight="1" x14ac:dyDescent="0.2">
      <c r="B28" s="185" t="s">
        <v>209</v>
      </c>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row>
    <row r="29" spans="1:1016" ht="59.55" customHeight="1" x14ac:dyDescent="0.2">
      <c r="A29" s="126"/>
      <c r="B29" s="186" t="s">
        <v>227</v>
      </c>
      <c r="D29" s="20"/>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c r="AMA29" s="7"/>
      <c r="AMB29" s="7"/>
    </row>
    <row r="30" spans="1:1016" ht="38.549999999999997" customHeight="1" x14ac:dyDescent="0.2">
      <c r="A30" s="126"/>
      <c r="B30" s="186" t="s">
        <v>210</v>
      </c>
      <c r="D30" s="20"/>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s="7"/>
      <c r="ALU30" s="7"/>
      <c r="ALV30" s="7"/>
      <c r="ALW30" s="7"/>
      <c r="ALX30" s="7"/>
      <c r="ALY30" s="7"/>
      <c r="ALZ30" s="7"/>
      <c r="AMA30" s="7"/>
      <c r="AMB30" s="7"/>
    </row>
    <row r="31" spans="1:1016" ht="19.95" customHeight="1" x14ac:dyDescent="0.2">
      <c r="A31" s="126"/>
      <c r="B31" s="186" t="s">
        <v>211</v>
      </c>
      <c r="D31" s="20"/>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c r="ADE31" s="7"/>
      <c r="ADF31" s="7"/>
      <c r="ADG31" s="7"/>
      <c r="ADH31" s="7"/>
      <c r="ADI31" s="7"/>
      <c r="ADJ31" s="7"/>
      <c r="ADK31" s="7"/>
      <c r="ADL31" s="7"/>
      <c r="ADM31" s="7"/>
      <c r="ADN31" s="7"/>
      <c r="ADO31" s="7"/>
      <c r="ADP31" s="7"/>
      <c r="ADQ31" s="7"/>
      <c r="ADR31" s="7"/>
      <c r="ADS31" s="7"/>
      <c r="ADT31" s="7"/>
      <c r="ADU31" s="7"/>
      <c r="ADV31" s="7"/>
      <c r="ADW31" s="7"/>
      <c r="ADX31" s="7"/>
      <c r="ADY31" s="7"/>
      <c r="ADZ31" s="7"/>
      <c r="AEA31" s="7"/>
      <c r="AEB31" s="7"/>
      <c r="AEC31" s="7"/>
      <c r="AED31" s="7"/>
      <c r="AEE31" s="7"/>
      <c r="AEF31" s="7"/>
      <c r="AEG31" s="7"/>
      <c r="AEH31" s="7"/>
      <c r="AEI31" s="7"/>
      <c r="AEJ31" s="7"/>
      <c r="AEK31" s="7"/>
      <c r="AEL31" s="7"/>
      <c r="AEM31" s="7"/>
      <c r="AEN31" s="7"/>
      <c r="AEO31" s="7"/>
      <c r="AEP31" s="7"/>
      <c r="AEQ31" s="7"/>
      <c r="AER31" s="7"/>
      <c r="AES31" s="7"/>
      <c r="AET31" s="7"/>
      <c r="AEU31" s="7"/>
      <c r="AEV31" s="7"/>
      <c r="AEW31" s="7"/>
      <c r="AEX31" s="7"/>
      <c r="AEY31" s="7"/>
      <c r="AEZ31" s="7"/>
      <c r="AFA31" s="7"/>
      <c r="AFB31" s="7"/>
      <c r="AFC31" s="7"/>
      <c r="AFD31" s="7"/>
      <c r="AFE31" s="7"/>
      <c r="AFF31" s="7"/>
      <c r="AFG31" s="7"/>
      <c r="AFH31" s="7"/>
      <c r="AFI31" s="7"/>
      <c r="AFJ31" s="7"/>
      <c r="AFK31" s="7"/>
      <c r="AFL31" s="7"/>
      <c r="AFM31" s="7"/>
      <c r="AFN31" s="7"/>
      <c r="AFO31" s="7"/>
      <c r="AFP31" s="7"/>
      <c r="AFQ31" s="7"/>
      <c r="AFR31" s="7"/>
      <c r="AFS31" s="7"/>
      <c r="AFT31" s="7"/>
      <c r="AFU31" s="7"/>
      <c r="AFV31" s="7"/>
      <c r="AFW31" s="7"/>
      <c r="AFX31" s="7"/>
      <c r="AFY31" s="7"/>
      <c r="AFZ31" s="7"/>
      <c r="AGA31" s="7"/>
      <c r="AGB31" s="7"/>
      <c r="AGC31" s="7"/>
      <c r="AGD31" s="7"/>
      <c r="AGE31" s="7"/>
      <c r="AGF31" s="7"/>
      <c r="AGG31" s="7"/>
      <c r="AGH31" s="7"/>
      <c r="AGI31" s="7"/>
      <c r="AGJ31" s="7"/>
      <c r="AGK31" s="7"/>
      <c r="AGL31" s="7"/>
      <c r="AGM31" s="7"/>
      <c r="AGN31" s="7"/>
      <c r="AGO31" s="7"/>
      <c r="AGP31" s="7"/>
      <c r="AGQ31" s="7"/>
      <c r="AGR31" s="7"/>
      <c r="AGS31" s="7"/>
      <c r="AGT31" s="7"/>
      <c r="AGU31" s="7"/>
      <c r="AGV31" s="7"/>
      <c r="AGW31" s="7"/>
      <c r="AGX31" s="7"/>
      <c r="AGY31" s="7"/>
      <c r="AGZ31" s="7"/>
      <c r="AHA31" s="7"/>
      <c r="AHB31" s="7"/>
      <c r="AHC31" s="7"/>
      <c r="AHD31" s="7"/>
      <c r="AHE31" s="7"/>
      <c r="AHF31" s="7"/>
      <c r="AHG31" s="7"/>
      <c r="AHH31" s="7"/>
      <c r="AHI31" s="7"/>
      <c r="AHJ31" s="7"/>
      <c r="AHK31" s="7"/>
      <c r="AHL31" s="7"/>
      <c r="AHM31" s="7"/>
      <c r="AHN31" s="7"/>
      <c r="AHO31" s="7"/>
      <c r="AHP31" s="7"/>
      <c r="AHQ31" s="7"/>
      <c r="AHR31" s="7"/>
      <c r="AHS31" s="7"/>
      <c r="AHT31" s="7"/>
      <c r="AHU31" s="7"/>
      <c r="AHV31" s="7"/>
      <c r="AHW31" s="7"/>
      <c r="AHX31" s="7"/>
      <c r="AHY31" s="7"/>
      <c r="AHZ31" s="7"/>
      <c r="AIA31" s="7"/>
      <c r="AIB31" s="7"/>
      <c r="AIC31" s="7"/>
      <c r="AID31" s="7"/>
      <c r="AIE31" s="7"/>
      <c r="AIF31" s="7"/>
      <c r="AIG31" s="7"/>
      <c r="AIH31" s="7"/>
      <c r="AII31" s="7"/>
      <c r="AIJ31" s="7"/>
      <c r="AIK31" s="7"/>
      <c r="AIL31" s="7"/>
      <c r="AIM31" s="7"/>
      <c r="AIN31" s="7"/>
      <c r="AIO31" s="7"/>
      <c r="AIP31" s="7"/>
      <c r="AIQ31" s="7"/>
      <c r="AIR31" s="7"/>
      <c r="AIS31" s="7"/>
      <c r="AIT31" s="7"/>
      <c r="AIU31" s="7"/>
      <c r="AIV31" s="7"/>
      <c r="AIW31" s="7"/>
      <c r="AIX31" s="7"/>
      <c r="AIY31" s="7"/>
      <c r="AIZ31" s="7"/>
      <c r="AJA31" s="7"/>
      <c r="AJB31" s="7"/>
      <c r="AJC31" s="7"/>
      <c r="AJD31" s="7"/>
      <c r="AJE31" s="7"/>
      <c r="AJF31" s="7"/>
      <c r="AJG31" s="7"/>
      <c r="AJH31" s="7"/>
      <c r="AJI31" s="7"/>
      <c r="AJJ31" s="7"/>
      <c r="AJK31" s="7"/>
      <c r="AJL31" s="7"/>
      <c r="AJM31" s="7"/>
      <c r="AJN31" s="7"/>
      <c r="AJO31" s="7"/>
      <c r="AJP31" s="7"/>
      <c r="AJQ31" s="7"/>
      <c r="AJR31" s="7"/>
      <c r="AJS31" s="7"/>
      <c r="AJT31" s="7"/>
      <c r="AJU31" s="7"/>
      <c r="AJV31" s="7"/>
      <c r="AJW31" s="7"/>
      <c r="AJX31" s="7"/>
      <c r="AJY31" s="7"/>
      <c r="AJZ31" s="7"/>
      <c r="AKA31" s="7"/>
      <c r="AKB31" s="7"/>
      <c r="AKC31" s="7"/>
      <c r="AKD31" s="7"/>
      <c r="AKE31" s="7"/>
      <c r="AKF31" s="7"/>
      <c r="AKG31" s="7"/>
      <c r="AKH31" s="7"/>
      <c r="AKI31" s="7"/>
      <c r="AKJ31" s="7"/>
      <c r="AKK31" s="7"/>
      <c r="AKL31" s="7"/>
      <c r="AKM31" s="7"/>
      <c r="AKN31" s="7"/>
      <c r="AKO31" s="7"/>
      <c r="AKP31" s="7"/>
      <c r="AKQ31" s="7"/>
      <c r="AKR31" s="7"/>
      <c r="AKS31" s="7"/>
      <c r="AKT31" s="7"/>
      <c r="AKU31" s="7"/>
      <c r="AKV31" s="7"/>
      <c r="AKW31" s="7"/>
      <c r="AKX31" s="7"/>
      <c r="AKY31" s="7"/>
      <c r="AKZ31" s="7"/>
      <c r="ALA31" s="7"/>
      <c r="ALB31" s="7"/>
      <c r="ALC31" s="7"/>
      <c r="ALD31" s="7"/>
      <c r="ALE31" s="7"/>
      <c r="ALF31" s="7"/>
      <c r="ALG31" s="7"/>
      <c r="ALH31" s="7"/>
      <c r="ALI31" s="7"/>
      <c r="ALJ31" s="7"/>
      <c r="ALK31" s="7"/>
      <c r="ALL31" s="7"/>
      <c r="ALM31" s="7"/>
      <c r="ALN31" s="7"/>
      <c r="ALO31" s="7"/>
      <c r="ALP31" s="7"/>
      <c r="ALQ31" s="7"/>
      <c r="ALR31" s="7"/>
      <c r="ALS31" s="7"/>
      <c r="ALT31" s="7"/>
      <c r="ALU31" s="7"/>
      <c r="ALV31" s="7"/>
      <c r="ALW31" s="7"/>
      <c r="ALX31" s="7"/>
      <c r="ALY31" s="7"/>
      <c r="ALZ31" s="7"/>
      <c r="AMA31" s="7"/>
      <c r="AMB31" s="7"/>
    </row>
    <row r="32" spans="1:1016" ht="36" customHeight="1" x14ac:dyDescent="0.2">
      <c r="B32" s="186" t="s">
        <v>221</v>
      </c>
      <c r="D32" s="20"/>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c r="AMA32" s="7"/>
      <c r="AMB32" s="7"/>
    </row>
    <row r="33" spans="1:1024" x14ac:dyDescent="0.2">
      <c r="B33" s="21"/>
      <c r="D33" s="20"/>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row>
    <row r="34" spans="1:1024" ht="20.55" customHeight="1" x14ac:dyDescent="0.2">
      <c r="B34" s="202" t="s">
        <v>204</v>
      </c>
      <c r="D34" s="20"/>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row>
    <row r="35" spans="1:1024" ht="82.8" x14ac:dyDescent="0.2">
      <c r="B35" s="186" t="s">
        <v>236</v>
      </c>
      <c r="D35" s="20"/>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row>
    <row r="36" spans="1:1024" x14ac:dyDescent="0.2">
      <c r="B36" s="185" t="s">
        <v>212</v>
      </c>
      <c r="D36" s="20"/>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row>
    <row r="37" spans="1:1024" x14ac:dyDescent="0.2">
      <c r="B37" s="24"/>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row>
    <row r="38" spans="1:1024" ht="16.8" x14ac:dyDescent="0.2">
      <c r="A38" s="7"/>
      <c r="B38" s="187" t="s">
        <v>202</v>
      </c>
    </row>
    <row r="39" spans="1:1024" s="6" customFormat="1" ht="55.2" x14ac:dyDescent="0.2">
      <c r="B39" s="23" t="s">
        <v>244</v>
      </c>
      <c r="AMC39" s="7"/>
      <c r="AMD39" s="7"/>
      <c r="AME39" s="7"/>
      <c r="AMF39" s="7"/>
      <c r="AMG39" s="7"/>
      <c r="AMH39" s="7"/>
      <c r="AMI39" s="7"/>
      <c r="AMJ39" s="7"/>
    </row>
    <row r="40" spans="1:1024" x14ac:dyDescent="0.2">
      <c r="A40" s="7"/>
      <c r="B40" s="23" t="s">
        <v>241</v>
      </c>
    </row>
    <row r="41" spans="1:1024" x14ac:dyDescent="0.2">
      <c r="A41" s="7"/>
      <c r="B41" s="23"/>
    </row>
    <row r="42" spans="1:1024" x14ac:dyDescent="0.2">
      <c r="A42" s="7"/>
      <c r="B42" s="23"/>
    </row>
    <row r="43" spans="1:1024" x14ac:dyDescent="0.2">
      <c r="A43" s="7"/>
      <c r="B43" s="23"/>
    </row>
    <row r="44" spans="1:1024" x14ac:dyDescent="0.2">
      <c r="A44" s="7"/>
      <c r="B44" s="23"/>
    </row>
    <row r="45" spans="1:1024" x14ac:dyDescent="0.2">
      <c r="A45" s="7"/>
      <c r="B45" s="23"/>
    </row>
    <row r="46" spans="1:1024" x14ac:dyDescent="0.2">
      <c r="A46" s="7"/>
      <c r="B46" s="23"/>
    </row>
    <row r="47" spans="1:1024" x14ac:dyDescent="0.2">
      <c r="A47" s="7"/>
      <c r="B47" s="23"/>
    </row>
    <row r="48" spans="1:1024" x14ac:dyDescent="0.2">
      <c r="A48" s="7"/>
      <c r="B48" s="23"/>
    </row>
    <row r="49" spans="1:1016" x14ac:dyDescent="0.2">
      <c r="A49" s="7"/>
      <c r="B49" s="23"/>
    </row>
    <row r="50" spans="1:1016" x14ac:dyDescent="0.2">
      <c r="A50" s="7"/>
      <c r="B50" s="23"/>
    </row>
    <row r="51" spans="1:1016" x14ac:dyDescent="0.2">
      <c r="A51" s="7"/>
      <c r="B51" s="23"/>
    </row>
    <row r="52" spans="1:1016" x14ac:dyDescent="0.2">
      <c r="A52" s="7"/>
      <c r="B52" s="23"/>
    </row>
    <row r="53" spans="1:1016" x14ac:dyDescent="0.2">
      <c r="A53" s="7"/>
      <c r="B53" s="23"/>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c r="TD53" s="7"/>
      <c r="TE53" s="7"/>
      <c r="TF53" s="7"/>
      <c r="TG53" s="7"/>
      <c r="TH53" s="7"/>
      <c r="TI53" s="7"/>
      <c r="TJ53" s="7"/>
      <c r="TK53" s="7"/>
      <c r="TL53" s="7"/>
      <c r="TM53" s="7"/>
      <c r="TN53" s="7"/>
      <c r="TO53" s="7"/>
      <c r="TP53" s="7"/>
      <c r="TQ53" s="7"/>
      <c r="TR53" s="7"/>
      <c r="TS53" s="7"/>
      <c r="TT53" s="7"/>
      <c r="TU53" s="7"/>
      <c r="TV53" s="7"/>
      <c r="TW53" s="7"/>
      <c r="TX53" s="7"/>
      <c r="TY53" s="7"/>
      <c r="TZ53" s="7"/>
      <c r="UA53" s="7"/>
      <c r="UB53" s="7"/>
      <c r="UC53" s="7"/>
      <c r="UD53" s="7"/>
      <c r="UE53" s="7"/>
      <c r="UF53" s="7"/>
      <c r="UG53" s="7"/>
      <c r="UH53" s="7"/>
      <c r="UI53" s="7"/>
      <c r="UJ53" s="7"/>
      <c r="UK53" s="7"/>
      <c r="UL53" s="7"/>
      <c r="UM53" s="7"/>
      <c r="UN53" s="7"/>
      <c r="UO53" s="7"/>
      <c r="UP53" s="7"/>
      <c r="UQ53" s="7"/>
      <c r="UR53" s="7"/>
      <c r="US53" s="7"/>
      <c r="UT53" s="7"/>
      <c r="UU53" s="7"/>
      <c r="UV53" s="7"/>
      <c r="UW53" s="7"/>
      <c r="UX53" s="7"/>
      <c r="UY53" s="7"/>
      <c r="UZ53" s="7"/>
      <c r="VA53" s="7"/>
      <c r="VB53" s="7"/>
      <c r="VC53" s="7"/>
      <c r="VD53" s="7"/>
      <c r="VE53" s="7"/>
      <c r="VF53" s="7"/>
      <c r="VG53" s="7"/>
      <c r="VH53" s="7"/>
      <c r="VI53" s="7"/>
      <c r="VJ53" s="7"/>
      <c r="VK53" s="7"/>
      <c r="VL53" s="7"/>
      <c r="VM53" s="7"/>
      <c r="VN53" s="7"/>
      <c r="VO53" s="7"/>
      <c r="VP53" s="7"/>
      <c r="VQ53" s="7"/>
      <c r="VR53" s="7"/>
      <c r="VS53" s="7"/>
      <c r="VT53" s="7"/>
      <c r="VU53" s="7"/>
      <c r="VV53" s="7"/>
      <c r="VW53" s="7"/>
      <c r="VX53" s="7"/>
      <c r="VY53" s="7"/>
      <c r="VZ53" s="7"/>
      <c r="WA53" s="7"/>
      <c r="WB53" s="7"/>
      <c r="WC53" s="7"/>
      <c r="WD53" s="7"/>
      <c r="WE53" s="7"/>
      <c r="WF53" s="7"/>
      <c r="WG53" s="7"/>
      <c r="WH53" s="7"/>
      <c r="WI53" s="7"/>
      <c r="WJ53" s="7"/>
      <c r="WK53" s="7"/>
      <c r="WL53" s="7"/>
      <c r="WM53" s="7"/>
      <c r="WN53" s="7"/>
      <c r="WO53" s="7"/>
      <c r="WP53" s="7"/>
      <c r="WQ53" s="7"/>
      <c r="WR53" s="7"/>
      <c r="WS53" s="7"/>
      <c r="WT53" s="7"/>
      <c r="WU53" s="7"/>
      <c r="WV53" s="7"/>
      <c r="WW53" s="7"/>
      <c r="WX53" s="7"/>
      <c r="WY53" s="7"/>
      <c r="WZ53" s="7"/>
      <c r="XA53" s="7"/>
      <c r="XB53" s="7"/>
      <c r="XC53" s="7"/>
      <c r="XD53" s="7"/>
      <c r="XE53" s="7"/>
      <c r="XF53" s="7"/>
      <c r="XG53" s="7"/>
      <c r="XH53" s="7"/>
      <c r="XI53" s="7"/>
      <c r="XJ53" s="7"/>
      <c r="XK53" s="7"/>
      <c r="XL53" s="7"/>
      <c r="XM53" s="7"/>
      <c r="XN53" s="7"/>
      <c r="XO53" s="7"/>
      <c r="XP53" s="7"/>
      <c r="XQ53" s="7"/>
      <c r="XR53" s="7"/>
      <c r="XS53" s="7"/>
      <c r="XT53" s="7"/>
      <c r="XU53" s="7"/>
      <c r="XV53" s="7"/>
      <c r="XW53" s="7"/>
      <c r="XX53" s="7"/>
      <c r="XY53" s="7"/>
      <c r="XZ53" s="7"/>
      <c r="YA53" s="7"/>
      <c r="YB53" s="7"/>
      <c r="YC53" s="7"/>
      <c r="YD53" s="7"/>
      <c r="YE53" s="7"/>
      <c r="YF53" s="7"/>
      <c r="YG53" s="7"/>
      <c r="YH53" s="7"/>
      <c r="YI53" s="7"/>
      <c r="YJ53" s="7"/>
      <c r="YK53" s="7"/>
      <c r="YL53" s="7"/>
      <c r="YM53" s="7"/>
      <c r="YN53" s="7"/>
      <c r="YO53" s="7"/>
      <c r="YP53" s="7"/>
      <c r="YQ53" s="7"/>
      <c r="YR53" s="7"/>
      <c r="YS53" s="7"/>
      <c r="YT53" s="7"/>
      <c r="YU53" s="7"/>
      <c r="YV53" s="7"/>
      <c r="YW53" s="7"/>
      <c r="YX53" s="7"/>
      <c r="YY53" s="7"/>
      <c r="YZ53" s="7"/>
      <c r="ZA53" s="7"/>
      <c r="ZB53" s="7"/>
      <c r="ZC53" s="7"/>
      <c r="ZD53" s="7"/>
      <c r="ZE53" s="7"/>
      <c r="ZF53" s="7"/>
      <c r="ZG53" s="7"/>
      <c r="ZH53" s="7"/>
      <c r="ZI53" s="7"/>
      <c r="ZJ53" s="7"/>
      <c r="ZK53" s="7"/>
      <c r="ZL53" s="7"/>
      <c r="ZM53" s="7"/>
      <c r="ZN53" s="7"/>
      <c r="ZO53" s="7"/>
      <c r="ZP53" s="7"/>
      <c r="ZQ53" s="7"/>
      <c r="ZR53" s="7"/>
      <c r="ZS53" s="7"/>
      <c r="ZT53" s="7"/>
      <c r="ZU53" s="7"/>
      <c r="ZV53" s="7"/>
      <c r="ZW53" s="7"/>
      <c r="ZX53" s="7"/>
      <c r="ZY53" s="7"/>
      <c r="ZZ53" s="7"/>
      <c r="AAA53" s="7"/>
      <c r="AAB53" s="7"/>
      <c r="AAC53" s="7"/>
      <c r="AAD53" s="7"/>
      <c r="AAE53" s="7"/>
      <c r="AAF53" s="7"/>
      <c r="AAG53" s="7"/>
      <c r="AAH53" s="7"/>
      <c r="AAI53" s="7"/>
      <c r="AAJ53" s="7"/>
      <c r="AAK53" s="7"/>
      <c r="AAL53" s="7"/>
      <c r="AAM53" s="7"/>
      <c r="AAN53" s="7"/>
      <c r="AAO53" s="7"/>
      <c r="AAP53" s="7"/>
      <c r="AAQ53" s="7"/>
      <c r="AAR53" s="7"/>
      <c r="AAS53" s="7"/>
      <c r="AAT53" s="7"/>
      <c r="AAU53" s="7"/>
      <c r="AAV53" s="7"/>
      <c r="AAW53" s="7"/>
      <c r="AAX53" s="7"/>
      <c r="AAY53" s="7"/>
      <c r="AAZ53" s="7"/>
      <c r="ABA53" s="7"/>
      <c r="ABB53" s="7"/>
      <c r="ABC53" s="7"/>
      <c r="ABD53" s="7"/>
      <c r="ABE53" s="7"/>
      <c r="ABF53" s="7"/>
      <c r="ABG53" s="7"/>
      <c r="ABH53" s="7"/>
      <c r="ABI53" s="7"/>
      <c r="ABJ53" s="7"/>
      <c r="ABK53" s="7"/>
      <c r="ABL53" s="7"/>
      <c r="ABM53" s="7"/>
      <c r="ABN53" s="7"/>
      <c r="ABO53" s="7"/>
      <c r="ABP53" s="7"/>
      <c r="ABQ53" s="7"/>
      <c r="ABR53" s="7"/>
      <c r="ABS53" s="7"/>
      <c r="ABT53" s="7"/>
      <c r="ABU53" s="7"/>
      <c r="ABV53" s="7"/>
      <c r="ABW53" s="7"/>
      <c r="ABX53" s="7"/>
      <c r="ABY53" s="7"/>
      <c r="ABZ53" s="7"/>
      <c r="ACA53" s="7"/>
      <c r="ACB53" s="7"/>
      <c r="ACC53" s="7"/>
      <c r="ACD53" s="7"/>
      <c r="ACE53" s="7"/>
      <c r="ACF53" s="7"/>
      <c r="ACG53" s="7"/>
      <c r="ACH53" s="7"/>
      <c r="ACI53" s="7"/>
      <c r="ACJ53" s="7"/>
      <c r="ACK53" s="7"/>
      <c r="ACL53" s="7"/>
      <c r="ACM53" s="7"/>
      <c r="ACN53" s="7"/>
      <c r="ACO53" s="7"/>
      <c r="ACP53" s="7"/>
      <c r="ACQ53" s="7"/>
      <c r="ACR53" s="7"/>
      <c r="ACS53" s="7"/>
      <c r="ACT53" s="7"/>
      <c r="ACU53" s="7"/>
      <c r="ACV53" s="7"/>
      <c r="ACW53" s="7"/>
      <c r="ACX53" s="7"/>
      <c r="ACY53" s="7"/>
      <c r="ACZ53" s="7"/>
      <c r="ADA53" s="7"/>
      <c r="ADB53" s="7"/>
      <c r="ADC53" s="7"/>
      <c r="ADD53" s="7"/>
      <c r="ADE53" s="7"/>
      <c r="ADF53" s="7"/>
      <c r="ADG53" s="7"/>
      <c r="ADH53" s="7"/>
      <c r="ADI53" s="7"/>
      <c r="ADJ53" s="7"/>
      <c r="ADK53" s="7"/>
      <c r="ADL53" s="7"/>
      <c r="ADM53" s="7"/>
      <c r="ADN53" s="7"/>
      <c r="ADO53" s="7"/>
      <c r="ADP53" s="7"/>
      <c r="ADQ53" s="7"/>
      <c r="ADR53" s="7"/>
      <c r="ADS53" s="7"/>
      <c r="ADT53" s="7"/>
      <c r="ADU53" s="7"/>
      <c r="ADV53" s="7"/>
      <c r="ADW53" s="7"/>
      <c r="ADX53" s="7"/>
      <c r="ADY53" s="7"/>
      <c r="ADZ53" s="7"/>
      <c r="AEA53" s="7"/>
      <c r="AEB53" s="7"/>
      <c r="AEC53" s="7"/>
      <c r="AED53" s="7"/>
      <c r="AEE53" s="7"/>
      <c r="AEF53" s="7"/>
      <c r="AEG53" s="7"/>
      <c r="AEH53" s="7"/>
      <c r="AEI53" s="7"/>
      <c r="AEJ53" s="7"/>
      <c r="AEK53" s="7"/>
      <c r="AEL53" s="7"/>
      <c r="AEM53" s="7"/>
      <c r="AEN53" s="7"/>
      <c r="AEO53" s="7"/>
      <c r="AEP53" s="7"/>
      <c r="AEQ53" s="7"/>
      <c r="AER53" s="7"/>
      <c r="AES53" s="7"/>
      <c r="AET53" s="7"/>
      <c r="AEU53" s="7"/>
      <c r="AEV53" s="7"/>
      <c r="AEW53" s="7"/>
      <c r="AEX53" s="7"/>
      <c r="AEY53" s="7"/>
      <c r="AEZ53" s="7"/>
      <c r="AFA53" s="7"/>
      <c r="AFB53" s="7"/>
      <c r="AFC53" s="7"/>
      <c r="AFD53" s="7"/>
      <c r="AFE53" s="7"/>
      <c r="AFF53" s="7"/>
      <c r="AFG53" s="7"/>
      <c r="AFH53" s="7"/>
      <c r="AFI53" s="7"/>
      <c r="AFJ53" s="7"/>
      <c r="AFK53" s="7"/>
      <c r="AFL53" s="7"/>
      <c r="AFM53" s="7"/>
      <c r="AFN53" s="7"/>
      <c r="AFO53" s="7"/>
      <c r="AFP53" s="7"/>
      <c r="AFQ53" s="7"/>
      <c r="AFR53" s="7"/>
      <c r="AFS53" s="7"/>
      <c r="AFT53" s="7"/>
      <c r="AFU53" s="7"/>
      <c r="AFV53" s="7"/>
      <c r="AFW53" s="7"/>
      <c r="AFX53" s="7"/>
      <c r="AFY53" s="7"/>
      <c r="AFZ53" s="7"/>
      <c r="AGA53" s="7"/>
      <c r="AGB53" s="7"/>
      <c r="AGC53" s="7"/>
      <c r="AGD53" s="7"/>
      <c r="AGE53" s="7"/>
      <c r="AGF53" s="7"/>
      <c r="AGG53" s="7"/>
      <c r="AGH53" s="7"/>
      <c r="AGI53" s="7"/>
      <c r="AGJ53" s="7"/>
      <c r="AGK53" s="7"/>
      <c r="AGL53" s="7"/>
      <c r="AGM53" s="7"/>
      <c r="AGN53" s="7"/>
      <c r="AGO53" s="7"/>
      <c r="AGP53" s="7"/>
      <c r="AGQ53" s="7"/>
      <c r="AGR53" s="7"/>
      <c r="AGS53" s="7"/>
      <c r="AGT53" s="7"/>
      <c r="AGU53" s="7"/>
      <c r="AGV53" s="7"/>
      <c r="AGW53" s="7"/>
      <c r="AGX53" s="7"/>
      <c r="AGY53" s="7"/>
      <c r="AGZ53" s="7"/>
      <c r="AHA53" s="7"/>
      <c r="AHB53" s="7"/>
      <c r="AHC53" s="7"/>
      <c r="AHD53" s="7"/>
      <c r="AHE53" s="7"/>
      <c r="AHF53" s="7"/>
      <c r="AHG53" s="7"/>
      <c r="AHH53" s="7"/>
      <c r="AHI53" s="7"/>
      <c r="AHJ53" s="7"/>
      <c r="AHK53" s="7"/>
      <c r="AHL53" s="7"/>
      <c r="AHM53" s="7"/>
      <c r="AHN53" s="7"/>
      <c r="AHO53" s="7"/>
      <c r="AHP53" s="7"/>
      <c r="AHQ53" s="7"/>
      <c r="AHR53" s="7"/>
      <c r="AHS53" s="7"/>
      <c r="AHT53" s="7"/>
      <c r="AHU53" s="7"/>
      <c r="AHV53" s="7"/>
      <c r="AHW53" s="7"/>
      <c r="AHX53" s="7"/>
      <c r="AHY53" s="7"/>
      <c r="AHZ53" s="7"/>
      <c r="AIA53" s="7"/>
      <c r="AIB53" s="7"/>
      <c r="AIC53" s="7"/>
      <c r="AID53" s="7"/>
      <c r="AIE53" s="7"/>
      <c r="AIF53" s="7"/>
      <c r="AIG53" s="7"/>
      <c r="AIH53" s="7"/>
      <c r="AII53" s="7"/>
      <c r="AIJ53" s="7"/>
      <c r="AIK53" s="7"/>
      <c r="AIL53" s="7"/>
      <c r="AIM53" s="7"/>
      <c r="AIN53" s="7"/>
      <c r="AIO53" s="7"/>
      <c r="AIP53" s="7"/>
      <c r="AIQ53" s="7"/>
      <c r="AIR53" s="7"/>
      <c r="AIS53" s="7"/>
      <c r="AIT53" s="7"/>
      <c r="AIU53" s="7"/>
      <c r="AIV53" s="7"/>
      <c r="AIW53" s="7"/>
      <c r="AIX53" s="7"/>
      <c r="AIY53" s="7"/>
      <c r="AIZ53" s="7"/>
      <c r="AJA53" s="7"/>
      <c r="AJB53" s="7"/>
      <c r="AJC53" s="7"/>
      <c r="AJD53" s="7"/>
      <c r="AJE53" s="7"/>
      <c r="AJF53" s="7"/>
      <c r="AJG53" s="7"/>
      <c r="AJH53" s="7"/>
      <c r="AJI53" s="7"/>
      <c r="AJJ53" s="7"/>
      <c r="AJK53" s="7"/>
      <c r="AJL53" s="7"/>
      <c r="AJM53" s="7"/>
      <c r="AJN53" s="7"/>
      <c r="AJO53" s="7"/>
      <c r="AJP53" s="7"/>
      <c r="AJQ53" s="7"/>
      <c r="AJR53" s="7"/>
      <c r="AJS53" s="7"/>
      <c r="AJT53" s="7"/>
      <c r="AJU53" s="7"/>
      <c r="AJV53" s="7"/>
      <c r="AJW53" s="7"/>
      <c r="AJX53" s="7"/>
      <c r="AJY53" s="7"/>
      <c r="AJZ53" s="7"/>
      <c r="AKA53" s="7"/>
      <c r="AKB53" s="7"/>
      <c r="AKC53" s="7"/>
      <c r="AKD53" s="7"/>
      <c r="AKE53" s="7"/>
      <c r="AKF53" s="7"/>
      <c r="AKG53" s="7"/>
      <c r="AKH53" s="7"/>
      <c r="AKI53" s="7"/>
      <c r="AKJ53" s="7"/>
      <c r="AKK53" s="7"/>
      <c r="AKL53" s="7"/>
      <c r="AKM53" s="7"/>
      <c r="AKN53" s="7"/>
      <c r="AKO53" s="7"/>
      <c r="AKP53" s="7"/>
      <c r="AKQ53" s="7"/>
      <c r="AKR53" s="7"/>
      <c r="AKS53" s="7"/>
      <c r="AKT53" s="7"/>
      <c r="AKU53" s="7"/>
      <c r="AKV53" s="7"/>
      <c r="AKW53" s="7"/>
      <c r="AKX53" s="7"/>
      <c r="AKY53" s="7"/>
      <c r="AKZ53" s="7"/>
      <c r="ALA53" s="7"/>
      <c r="ALB53" s="7"/>
      <c r="ALC53" s="7"/>
      <c r="ALD53" s="7"/>
      <c r="ALE53" s="7"/>
      <c r="ALF53" s="7"/>
      <c r="ALG53" s="7"/>
      <c r="ALH53" s="7"/>
      <c r="ALI53" s="7"/>
      <c r="ALJ53" s="7"/>
      <c r="ALK53" s="7"/>
      <c r="ALL53" s="7"/>
      <c r="ALM53" s="7"/>
      <c r="ALN53" s="7"/>
      <c r="ALO53" s="7"/>
      <c r="ALP53" s="7"/>
      <c r="ALQ53" s="7"/>
      <c r="ALR53" s="7"/>
      <c r="ALS53" s="7"/>
      <c r="ALT53" s="7"/>
      <c r="ALU53" s="7"/>
      <c r="ALV53" s="7"/>
      <c r="ALW53" s="7"/>
      <c r="ALX53" s="7"/>
      <c r="ALY53" s="7"/>
      <c r="ALZ53" s="7"/>
      <c r="AMA53" s="7"/>
      <c r="AMB53" s="7"/>
    </row>
  </sheetData>
  <sheetProtection formatCells="0" formatColumns="0" formatRows="0"/>
  <pageMargins left="0.75" right="0.75" top="1" bottom="1" header="0.51180555555555496" footer="0.51180555555555496"/>
  <pageSetup scale="68" firstPageNumber="0" orientation="portrait" horizontalDpi="300" verticalDpi="300" r:id="rId1"/>
  <colBreaks count="1" manualBreakCount="1">
    <brk id="2"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MR73"/>
  <sheetViews>
    <sheetView showGridLines="0" zoomScale="70" zoomScaleNormal="70" zoomScaleSheetLayoutView="25" zoomScalePageLayoutView="25" workbookViewId="0">
      <selection activeCell="E10" sqref="E10"/>
    </sheetView>
  </sheetViews>
  <sheetFormatPr defaultColWidth="8.81640625" defaultRowHeight="19.95" customHeight="1" outlineLevelCol="1" x14ac:dyDescent="0.2"/>
  <cols>
    <col min="1" max="1" width="3.81640625" style="68" customWidth="1"/>
    <col min="2" max="2" width="3.81640625" style="33" customWidth="1"/>
    <col min="3" max="3" width="53.36328125" style="33" bestFit="1" customWidth="1"/>
    <col min="4" max="4" width="13.6328125" style="30" customWidth="1"/>
    <col min="5" max="5" width="12.81640625" style="77" bestFit="1" customWidth="1"/>
    <col min="6" max="7" width="14.453125" style="77" bestFit="1" customWidth="1" outlineLevel="1"/>
    <col min="8" max="14" width="16.81640625" style="77" customWidth="1" outlineLevel="1"/>
    <col min="15" max="15" width="3.81640625" style="33" customWidth="1"/>
    <col min="16" max="1029" width="10.6328125" style="33" customWidth="1"/>
    <col min="1030" max="1032" width="8.81640625" style="68" customWidth="1"/>
    <col min="1033" max="16384" width="8.81640625" style="68"/>
  </cols>
  <sheetData>
    <row r="1" spans="3:16" s="25" customFormat="1" ht="34.200000000000003" customHeight="1" x14ac:dyDescent="0.2">
      <c r="C1" s="25" t="s">
        <v>7</v>
      </c>
      <c r="D1" s="26"/>
      <c r="E1" s="59"/>
      <c r="F1" s="59"/>
      <c r="G1" s="59"/>
      <c r="H1" s="59"/>
      <c r="I1" s="59"/>
      <c r="J1" s="59"/>
      <c r="K1" s="59"/>
      <c r="L1" s="59"/>
      <c r="M1" s="59"/>
      <c r="N1" s="59"/>
    </row>
    <row r="2" spans="3:16" s="29" customFormat="1" ht="19.95" customHeight="1" x14ac:dyDescent="0.2">
      <c r="C2" s="27" t="s">
        <v>190</v>
      </c>
      <c r="D2" s="28"/>
      <c r="E2" s="60"/>
      <c r="F2" s="60"/>
      <c r="G2" s="60"/>
      <c r="H2" s="60"/>
      <c r="I2" s="60"/>
      <c r="J2" s="60"/>
      <c r="K2" s="60"/>
      <c r="L2" s="60"/>
      <c r="M2" s="60"/>
      <c r="N2" s="61"/>
    </row>
    <row r="3" spans="3:16" s="170" customFormat="1" ht="19.95" customHeight="1" x14ac:dyDescent="0.2">
      <c r="C3" s="188" t="s">
        <v>213</v>
      </c>
      <c r="D3" s="315" t="str">
        <f>IF('3) Ajánlatkérői_adatok'!$E$7="","",'3) Ajánlatkérői_adatok'!$E$7)</f>
        <v/>
      </c>
      <c r="E3" s="316"/>
      <c r="F3" s="189"/>
      <c r="G3" s="189"/>
      <c r="H3" s="189"/>
      <c r="I3" s="189"/>
      <c r="J3" s="189"/>
      <c r="K3" s="189"/>
      <c r="L3" s="189"/>
      <c r="M3" s="189"/>
      <c r="N3" s="190"/>
    </row>
    <row r="4" spans="3:16" s="170" customFormat="1" ht="19.95" customHeight="1" x14ac:dyDescent="0.2">
      <c r="C4" s="188" t="s">
        <v>214</v>
      </c>
      <c r="D4" s="315" t="str">
        <f>IF('4)Ajánlattevői_adatok'!$E$7="","",'4)Ajánlattevői_adatok'!$E$7)</f>
        <v/>
      </c>
      <c r="E4" s="316"/>
      <c r="F4" s="189"/>
      <c r="G4" s="189"/>
      <c r="H4" s="189"/>
      <c r="I4" s="189"/>
      <c r="J4" s="189"/>
      <c r="K4" s="189"/>
      <c r="L4" s="189"/>
      <c r="M4" s="189"/>
      <c r="N4" s="190"/>
    </row>
    <row r="5" spans="3:16" s="29" customFormat="1" ht="19.95" customHeight="1" x14ac:dyDescent="0.2">
      <c r="C5" s="62"/>
      <c r="D5" s="30"/>
      <c r="E5" s="63"/>
      <c r="F5" s="63"/>
      <c r="G5" s="63"/>
      <c r="H5" s="63"/>
      <c r="I5" s="63"/>
      <c r="J5" s="63"/>
      <c r="K5" s="63"/>
      <c r="L5" s="63"/>
      <c r="M5" s="63"/>
      <c r="N5" s="64"/>
    </row>
    <row r="6" spans="3:16" s="57" customFormat="1" ht="19.95" customHeight="1" x14ac:dyDescent="0.2">
      <c r="C6" s="197" t="s">
        <v>29</v>
      </c>
      <c r="D6" s="199"/>
      <c r="E6" s="99" t="str">
        <f>IF('4)Ajánlattevői_adatok'!E$9="","",'4)Ajánlattevői_adatok'!E$9)</f>
        <v/>
      </c>
      <c r="F6" s="99" t="str">
        <f>IF('4)Ajánlattevői_adatok'!F$9="","",'4)Ajánlattevői_adatok'!F$9)</f>
        <v/>
      </c>
      <c r="G6" s="99" t="str">
        <f>IF('4)Ajánlattevői_adatok'!G$9="","",'4)Ajánlattevői_adatok'!G$9)</f>
        <v/>
      </c>
      <c r="H6" s="99" t="str">
        <f>IF('4)Ajánlattevői_adatok'!H$9="","",'4)Ajánlattevői_adatok'!H$9)</f>
        <v/>
      </c>
      <c r="I6" s="99" t="str">
        <f>IF('4)Ajánlattevői_adatok'!I$9="","",'4)Ajánlattevői_adatok'!I$9)</f>
        <v/>
      </c>
      <c r="J6" s="99" t="str">
        <f>IF('4)Ajánlattevői_adatok'!J$9="","",'4)Ajánlattevői_adatok'!J$9)</f>
        <v/>
      </c>
      <c r="K6" s="99" t="str">
        <f>IF('4)Ajánlattevői_adatok'!K$9="","",'4)Ajánlattevői_adatok'!K$9)</f>
        <v/>
      </c>
      <c r="L6" s="99" t="str">
        <f>IF('4)Ajánlattevői_adatok'!L$9="","",'4)Ajánlattevői_adatok'!L$9)</f>
        <v/>
      </c>
      <c r="M6" s="99" t="str">
        <f>IF('4)Ajánlattevői_adatok'!M$9="","",'4)Ajánlattevői_adatok'!M$9)</f>
        <v/>
      </c>
      <c r="N6" s="99" t="str">
        <f>IF('4)Ajánlattevői_adatok'!N$9="","",'4)Ajánlattevői_adatok'!N$9)</f>
        <v/>
      </c>
      <c r="P6" s="58"/>
    </row>
    <row r="7" spans="3:16" s="29" customFormat="1" ht="19.95" customHeight="1" x14ac:dyDescent="0.2">
      <c r="C7" s="193" t="s">
        <v>30</v>
      </c>
      <c r="D7" s="30" t="s">
        <v>1</v>
      </c>
      <c r="E7" s="79" t="str">
        <f>IF($E$6="","",'7) LCC Számítás'!$B$7)</f>
        <v/>
      </c>
      <c r="F7" s="79" t="str">
        <f>IF(F$6="","",'7) LCC Számítás'!$B$16)</f>
        <v/>
      </c>
      <c r="G7" s="79" t="str">
        <f>IF(G$6="","",'7) LCC Számítás'!$B$25)</f>
        <v/>
      </c>
      <c r="H7" s="79" t="str">
        <f>IF(H$6="","",'7) LCC Számítás'!$B$34)</f>
        <v/>
      </c>
      <c r="I7" s="79" t="str">
        <f>IF(I$6="","",'7) LCC Számítás'!$B$43)</f>
        <v/>
      </c>
      <c r="J7" s="79" t="str">
        <f>IF(J$6="","",'7) LCC Számítás'!$B$52)</f>
        <v/>
      </c>
      <c r="K7" s="79" t="str">
        <f>IF(K$6="","",'7) LCC Számítás'!$B$61)</f>
        <v/>
      </c>
      <c r="L7" s="79" t="str">
        <f>IF(L$6="","",'7) LCC Számítás'!$B$70)</f>
        <v/>
      </c>
      <c r="M7" s="79" t="str">
        <f>IF(M$6="","",'7) LCC Számítás'!$B$79)</f>
        <v/>
      </c>
      <c r="N7" s="79" t="str">
        <f>IF(N$6="","",'7) LCC Számítás'!$B$88)</f>
        <v/>
      </c>
      <c r="P7" s="31"/>
    </row>
    <row r="8" spans="3:16" s="29" customFormat="1" ht="19.95" customHeight="1" x14ac:dyDescent="0.2">
      <c r="C8" s="193" t="s">
        <v>31</v>
      </c>
      <c r="D8" s="30" t="s">
        <v>1</v>
      </c>
      <c r="E8" s="79" t="str">
        <f>IF($E$6="","",'7) LCC Számítás'!$B$8+'7) LCC Számítás'!$B$9)</f>
        <v/>
      </c>
      <c r="F8" s="79" t="str">
        <f>IF(F$6="","",'7) LCC Számítás'!$B$17+'7) LCC Számítás'!$B$18)</f>
        <v/>
      </c>
      <c r="G8" s="79" t="str">
        <f>IF(G$6="","",'7) LCC Számítás'!$B$26+'7) LCC Számítás'!$B$27)</f>
        <v/>
      </c>
      <c r="H8" s="79" t="str">
        <f>IF(H$6="","",'7) LCC Számítás'!$B$35+'7) LCC Számítás'!$B$36)</f>
        <v/>
      </c>
      <c r="I8" s="79" t="str">
        <f>IF(I$6="","",'7) LCC Számítás'!$B$44+'7) LCC Számítás'!$B$45)</f>
        <v/>
      </c>
      <c r="J8" s="79" t="str">
        <f>IF(J$6="","",'7) LCC Számítás'!$B$53+'7) LCC Számítás'!$B$54)</f>
        <v/>
      </c>
      <c r="K8" s="79" t="str">
        <f>IF(K$6="","",'7) LCC Számítás'!$B$62+'7) LCC Számítás'!$B$63)</f>
        <v/>
      </c>
      <c r="L8" s="79" t="str">
        <f>IF(L$6="","",'7) LCC Számítás'!$B$71+'7) LCC Számítás'!$B$72)</f>
        <v/>
      </c>
      <c r="M8" s="79" t="str">
        <f>IF(M$6="","",'7) LCC Számítás'!$B$80+'7) LCC Számítás'!$B$81)</f>
        <v/>
      </c>
      <c r="N8" s="79" t="str">
        <f>IF(N$6="","",'7) LCC Számítás'!$B$89+'7) LCC Számítás'!$B$90)</f>
        <v/>
      </c>
    </row>
    <row r="9" spans="3:16" s="29" customFormat="1" ht="19.95" customHeight="1" x14ac:dyDescent="0.2">
      <c r="C9" s="193" t="s">
        <v>32</v>
      </c>
      <c r="D9" s="30" t="s">
        <v>1</v>
      </c>
      <c r="E9" s="79" t="str">
        <f>IF($E$6="","",'7) LCC Számítás'!$B$10)</f>
        <v/>
      </c>
      <c r="F9" s="79" t="str">
        <f>IF(F$6="","",'7) LCC Számítás'!$B$19)</f>
        <v/>
      </c>
      <c r="G9" s="79" t="str">
        <f>IF(G$6="","",'7) LCC Számítás'!$B$28)</f>
        <v/>
      </c>
      <c r="H9" s="79" t="str">
        <f>IF(H$6="","",'7) LCC Számítás'!$B$37)</f>
        <v/>
      </c>
      <c r="I9" s="79" t="str">
        <f>IF(I$6="","",'7) LCC Számítás'!$B$46)</f>
        <v/>
      </c>
      <c r="J9" s="79" t="str">
        <f>IF(J$6="","",'7) LCC Számítás'!$B$55)</f>
        <v/>
      </c>
      <c r="K9" s="79" t="str">
        <f>IF(K$6="","",'7) LCC Számítás'!$B$64)</f>
        <v/>
      </c>
      <c r="L9" s="79" t="str">
        <f>IF(L$6="","",'7) LCC Számítás'!$B$73)</f>
        <v/>
      </c>
      <c r="M9" s="79" t="str">
        <f>IF(M$6="","",'7) LCC Számítás'!$B$82)</f>
        <v/>
      </c>
      <c r="N9" s="79" t="str">
        <f>IF(N$6="","",'7) LCC Számítás'!$B$91)</f>
        <v/>
      </c>
    </row>
    <row r="10" spans="3:16" s="29" customFormat="1" ht="19.95" customHeight="1" x14ac:dyDescent="0.2">
      <c r="C10" s="193" t="s">
        <v>33</v>
      </c>
      <c r="D10" s="30" t="s">
        <v>1</v>
      </c>
      <c r="E10" s="79" t="str">
        <f>IF(E6="","",'7) LCC Számítás'!$B$11)</f>
        <v/>
      </c>
      <c r="F10" s="79" t="str">
        <f>IF(F$6="","",'7) LCC Számítás'!$B$20)</f>
        <v/>
      </c>
      <c r="G10" s="79" t="str">
        <f>IF(G$6="","",'7) LCC Számítás'!$B$29)</f>
        <v/>
      </c>
      <c r="H10" s="79" t="str">
        <f>IF(H$6="","",'7) LCC Számítás'!$B$38)</f>
        <v/>
      </c>
      <c r="I10" s="79" t="str">
        <f>IF(I$6="","",'7) LCC Számítás'!$B$247)</f>
        <v/>
      </c>
      <c r="J10" s="79" t="str">
        <f>IF(J$6="","",'7) LCC Számítás'!$B$56)</f>
        <v/>
      </c>
      <c r="K10" s="79" t="str">
        <f>IF(K$6="","",'7) LCC Számítás'!$B$65)</f>
        <v/>
      </c>
      <c r="L10" s="79" t="str">
        <f>IF(L$6="","",'7) LCC Számítás'!$B$74)</f>
        <v/>
      </c>
      <c r="M10" s="79" t="str">
        <f>IF(M$6="","",'7) LCC Számítás'!$B$83)</f>
        <v/>
      </c>
      <c r="N10" s="79" t="str">
        <f>IF(N$6="","",'7) LCC Számítás'!$B$92)</f>
        <v/>
      </c>
    </row>
    <row r="11" spans="3:16" s="29" customFormat="1" ht="19.95" customHeight="1" x14ac:dyDescent="0.2">
      <c r="C11" s="62"/>
      <c r="D11" s="30"/>
      <c r="E11" s="80"/>
      <c r="F11" s="80"/>
      <c r="G11" s="80"/>
      <c r="H11" s="80"/>
      <c r="I11" s="80"/>
      <c r="J11" s="80"/>
      <c r="K11" s="80"/>
      <c r="L11" s="80"/>
      <c r="M11" s="80"/>
      <c r="N11" s="81"/>
    </row>
    <row r="12" spans="3:16" s="29" customFormat="1" ht="19.95" customHeight="1" x14ac:dyDescent="0.2">
      <c r="C12" s="198" t="s">
        <v>157</v>
      </c>
      <c r="D12" s="30" t="s">
        <v>1</v>
      </c>
      <c r="E12" s="89" t="str">
        <f>IF(E$6="","",SUM(E$7:E$10))</f>
        <v/>
      </c>
      <c r="F12" s="89" t="str">
        <f t="shared" ref="F12:N12" si="0">IF(F$6="","",SUM(F$7:F$10))</f>
        <v/>
      </c>
      <c r="G12" s="89" t="str">
        <f t="shared" si="0"/>
        <v/>
      </c>
      <c r="H12" s="89" t="str">
        <f t="shared" si="0"/>
        <v/>
      </c>
      <c r="I12" s="89" t="str">
        <f t="shared" si="0"/>
        <v/>
      </c>
      <c r="J12" s="89" t="str">
        <f t="shared" si="0"/>
        <v/>
      </c>
      <c r="K12" s="89" t="str">
        <f t="shared" si="0"/>
        <v/>
      </c>
      <c r="L12" s="89" t="str">
        <f t="shared" si="0"/>
        <v/>
      </c>
      <c r="M12" s="89" t="str">
        <f t="shared" si="0"/>
        <v/>
      </c>
      <c r="N12" s="89" t="str">
        <f t="shared" si="0"/>
        <v/>
      </c>
    </row>
    <row r="13" spans="3:16" s="29" customFormat="1" ht="19.95" customHeight="1" x14ac:dyDescent="0.2">
      <c r="C13" s="198" t="s">
        <v>151</v>
      </c>
      <c r="D13" s="30" t="s">
        <v>21</v>
      </c>
      <c r="E13" s="89" t="str">
        <f>IF(E$6="","",E$12/('3) Ajánlatkérői_adatok'!E$16*'3) Ajánlatkérői_adatok'!E$15*'3) Ajánlatkérői_adatok'!E$11))</f>
        <v/>
      </c>
      <c r="F13" s="89" t="str">
        <f>IF(F$6="","",F$12/('3) Ajánlatkérői_adatok'!F$16*'3) Ajánlatkérői_adatok'!F$15*'3) Ajánlatkérői_adatok'!F$11))</f>
        <v/>
      </c>
      <c r="G13" s="89" t="str">
        <f>IF(G$6="","",G$12/('3) Ajánlatkérői_adatok'!G$16*'3) Ajánlatkérői_adatok'!G$15*'3) Ajánlatkérői_adatok'!G$11))</f>
        <v/>
      </c>
      <c r="H13" s="89" t="str">
        <f>IF(H$6="","",H$12/('3) Ajánlatkérői_adatok'!H$16*'3) Ajánlatkérői_adatok'!H$15*'3) Ajánlatkérői_adatok'!H$11))</f>
        <v/>
      </c>
      <c r="I13" s="89" t="str">
        <f>IF(I$6="","",I$12/('3) Ajánlatkérői_adatok'!I$16*'3) Ajánlatkérői_adatok'!I$15*'3) Ajánlatkérői_adatok'!I$11))</f>
        <v/>
      </c>
      <c r="J13" s="89" t="str">
        <f>IF(J$6="","",J$12/('3) Ajánlatkérői_adatok'!J$16*'3) Ajánlatkérői_adatok'!J$15*'3) Ajánlatkérői_adatok'!J$11))</f>
        <v/>
      </c>
      <c r="K13" s="89" t="str">
        <f>IF(K$6="","",K$12/('3) Ajánlatkérői_adatok'!K$16*'3) Ajánlatkérői_adatok'!K$15*'3) Ajánlatkérői_adatok'!K$11))</f>
        <v/>
      </c>
      <c r="L13" s="89" t="str">
        <f>IF(L$6="","",L$12/('3) Ajánlatkérői_adatok'!L$16*'3) Ajánlatkérői_adatok'!L$15*'3) Ajánlatkérői_adatok'!L$11))</f>
        <v/>
      </c>
      <c r="M13" s="89" t="str">
        <f>IF(M$6="","",M$12/('3) Ajánlatkérői_adatok'!M$16*'3) Ajánlatkérői_adatok'!M$15*'3) Ajánlatkérői_adatok'!M$11))</f>
        <v/>
      </c>
      <c r="N13" s="89" t="str">
        <f>IF(N$6="","",N$12/('3) Ajánlatkérői_adatok'!N$16*'3) Ajánlatkérői_adatok'!N$15*'3) Ajánlatkérői_adatok'!N$11))</f>
        <v/>
      </c>
    </row>
    <row r="14" spans="3:16" s="29" customFormat="1" ht="19.95" customHeight="1" x14ac:dyDescent="0.2">
      <c r="C14" s="62"/>
      <c r="D14" s="30"/>
      <c r="E14" s="82"/>
      <c r="F14" s="80"/>
      <c r="G14" s="80"/>
      <c r="H14" s="80"/>
      <c r="I14" s="80"/>
      <c r="J14" s="80"/>
      <c r="K14" s="80"/>
      <c r="L14" s="80"/>
      <c r="M14" s="80"/>
      <c r="N14" s="81"/>
    </row>
    <row r="15" spans="3:16" s="29" customFormat="1" ht="19.95" customHeight="1" x14ac:dyDescent="0.2">
      <c r="C15" s="195" t="s">
        <v>215</v>
      </c>
      <c r="D15" s="191"/>
      <c r="E15" s="192"/>
      <c r="F15" s="80"/>
      <c r="G15" s="80"/>
      <c r="H15" s="80"/>
      <c r="I15" s="80"/>
      <c r="J15" s="80"/>
      <c r="K15" s="80"/>
      <c r="L15" s="80"/>
      <c r="M15" s="80"/>
      <c r="N15" s="81"/>
    </row>
    <row r="16" spans="3:16" s="29" customFormat="1" ht="19.95" customHeight="1" x14ac:dyDescent="0.2">
      <c r="C16" s="194" t="s">
        <v>98</v>
      </c>
      <c r="D16" s="30" t="s">
        <v>1</v>
      </c>
      <c r="E16" s="89" t="str">
        <f>IF(E$6="","",SUM($E7:$N7))</f>
        <v/>
      </c>
      <c r="F16" s="83"/>
      <c r="G16" s="83"/>
      <c r="H16" s="83"/>
      <c r="I16" s="83"/>
      <c r="J16" s="83"/>
      <c r="K16" s="83"/>
      <c r="L16" s="83"/>
      <c r="M16" s="83"/>
      <c r="N16" s="84"/>
    </row>
    <row r="17" spans="1:15 1030:1032" s="29" customFormat="1" ht="19.95" customHeight="1" x14ac:dyDescent="0.2">
      <c r="C17" s="194" t="s">
        <v>34</v>
      </c>
      <c r="D17" s="30" t="s">
        <v>1</v>
      </c>
      <c r="E17" s="89" t="str">
        <f t="shared" ref="E17:E19" si="1">IF(E$6="","",SUM($E8:$N8))</f>
        <v/>
      </c>
      <c r="F17" s="83"/>
      <c r="G17" s="83"/>
      <c r="H17" s="83"/>
      <c r="I17" s="83"/>
      <c r="J17" s="83"/>
      <c r="K17" s="83"/>
      <c r="L17" s="83"/>
      <c r="M17" s="83"/>
      <c r="N17" s="84"/>
    </row>
    <row r="18" spans="1:15 1030:1032" s="29" customFormat="1" ht="19.95" customHeight="1" x14ac:dyDescent="0.2">
      <c r="C18" s="194" t="s">
        <v>35</v>
      </c>
      <c r="D18" s="30" t="s">
        <v>1</v>
      </c>
      <c r="E18" s="89" t="str">
        <f t="shared" si="1"/>
        <v/>
      </c>
      <c r="F18" s="83"/>
      <c r="G18" s="83"/>
      <c r="H18" s="83"/>
      <c r="I18" s="83"/>
      <c r="J18" s="83"/>
      <c r="K18" s="83"/>
      <c r="L18" s="83"/>
      <c r="M18" s="83"/>
      <c r="N18" s="84"/>
    </row>
    <row r="19" spans="1:15 1030:1032" s="29" customFormat="1" ht="19.95" customHeight="1" x14ac:dyDescent="0.2">
      <c r="C19" s="194" t="s">
        <v>36</v>
      </c>
      <c r="D19" s="30" t="s">
        <v>1</v>
      </c>
      <c r="E19" s="89" t="str">
        <f t="shared" si="1"/>
        <v/>
      </c>
      <c r="F19" s="83"/>
      <c r="G19" s="83"/>
      <c r="H19" s="83"/>
      <c r="I19" s="83"/>
      <c r="J19" s="83"/>
      <c r="K19" s="83"/>
      <c r="L19" s="83"/>
      <c r="M19" s="83"/>
      <c r="N19" s="84"/>
    </row>
    <row r="20" spans="1:15 1030:1032" s="29" customFormat="1" ht="19.95" customHeight="1" x14ac:dyDescent="0.2">
      <c r="C20" s="62"/>
      <c r="D20" s="30"/>
      <c r="E20" s="82"/>
      <c r="F20" s="83"/>
      <c r="G20" s="83"/>
      <c r="H20" s="83"/>
      <c r="I20" s="83"/>
      <c r="J20" s="83"/>
      <c r="K20" s="83"/>
      <c r="L20" s="83"/>
      <c r="M20" s="83"/>
      <c r="N20" s="84"/>
    </row>
    <row r="21" spans="1:15 1030:1032" s="29" customFormat="1" ht="19.95" customHeight="1" x14ac:dyDescent="0.2">
      <c r="C21" s="196" t="s">
        <v>133</v>
      </c>
      <c r="D21" s="30" t="s">
        <v>1</v>
      </c>
      <c r="E21" s="89" t="str">
        <f>IF(SUM(E16:E19)=0,"",SUM(E16:E19))</f>
        <v/>
      </c>
      <c r="F21" s="85"/>
      <c r="G21" s="85"/>
      <c r="H21" s="85"/>
      <c r="I21" s="85"/>
      <c r="J21" s="85"/>
      <c r="K21" s="85"/>
      <c r="L21" s="85"/>
      <c r="M21" s="85"/>
      <c r="N21" s="86"/>
    </row>
    <row r="22" spans="1:15 1030:1032" s="29" customFormat="1" ht="19.95" customHeight="1" x14ac:dyDescent="0.2">
      <c r="C22" s="62"/>
      <c r="D22" s="30"/>
      <c r="E22" s="82"/>
      <c r="F22" s="80"/>
      <c r="G22" s="80"/>
      <c r="H22" s="80"/>
      <c r="I22" s="80"/>
      <c r="J22" s="80"/>
      <c r="K22" s="80"/>
      <c r="L22" s="80"/>
      <c r="M22" s="80"/>
      <c r="N22" s="81"/>
    </row>
    <row r="23" spans="1:15 1030:1032" s="33" customFormat="1" ht="19.95" customHeight="1" x14ac:dyDescent="0.2">
      <c r="A23" s="29"/>
      <c r="C23" s="65"/>
      <c r="D23" s="32"/>
      <c r="E23" s="87"/>
      <c r="F23" s="87"/>
      <c r="G23" s="87"/>
      <c r="H23" s="87"/>
      <c r="I23" s="87"/>
      <c r="J23" s="87"/>
      <c r="K23" s="87"/>
      <c r="L23" s="87"/>
      <c r="M23" s="87"/>
      <c r="N23" s="88"/>
      <c r="AMP23" s="68"/>
      <c r="AMQ23" s="68"/>
      <c r="AMR23" s="68"/>
    </row>
    <row r="24" spans="1:15 1030:1032" ht="19.95" customHeight="1" x14ac:dyDescent="0.2">
      <c r="A24" s="29"/>
    </row>
    <row r="25" spans="1:15 1030:1032" ht="19.95" customHeight="1" x14ac:dyDescent="0.2">
      <c r="A25" s="29"/>
    </row>
    <row r="26" spans="1:15 1030:1032" s="29" customFormat="1" ht="19.95" customHeight="1" x14ac:dyDescent="0.2">
      <c r="C26" s="34" t="s">
        <v>13</v>
      </c>
      <c r="D26" s="35"/>
      <c r="E26" s="71"/>
      <c r="F26" s="71"/>
      <c r="G26" s="71"/>
      <c r="H26" s="71"/>
      <c r="I26" s="71"/>
      <c r="J26" s="71"/>
      <c r="K26" s="71"/>
      <c r="L26" s="71"/>
      <c r="M26" s="71"/>
      <c r="N26" s="72"/>
    </row>
    <row r="27" spans="1:15 1030:1032" s="33" customFormat="1" ht="19.95" customHeight="1" x14ac:dyDescent="0.2">
      <c r="B27" s="29"/>
      <c r="C27" s="62"/>
      <c r="D27" s="30"/>
      <c r="E27" s="63"/>
      <c r="F27" s="63"/>
      <c r="G27" s="63"/>
      <c r="H27" s="63"/>
      <c r="I27" s="63"/>
      <c r="J27" s="63"/>
      <c r="K27" s="63"/>
      <c r="L27" s="63"/>
      <c r="M27" s="63"/>
      <c r="N27" s="64"/>
      <c r="O27" s="29"/>
      <c r="AMP27" s="68"/>
      <c r="AMQ27" s="68"/>
      <c r="AMR27" s="68"/>
    </row>
    <row r="28" spans="1:15 1030:1032" s="33" customFormat="1" ht="19.95" customHeight="1" x14ac:dyDescent="0.2">
      <c r="B28" s="69"/>
      <c r="C28" s="73"/>
      <c r="D28" s="69"/>
      <c r="E28" s="74"/>
      <c r="F28" s="74"/>
      <c r="G28" s="74"/>
      <c r="H28" s="74"/>
      <c r="I28" s="74"/>
      <c r="J28" s="74"/>
      <c r="K28" s="74"/>
      <c r="L28" s="74"/>
      <c r="M28" s="74"/>
      <c r="N28" s="75"/>
      <c r="O28" s="69"/>
      <c r="AMP28" s="68"/>
      <c r="AMQ28" s="68"/>
      <c r="AMR28" s="68"/>
    </row>
    <row r="29" spans="1:15 1030:1032" s="33" customFormat="1" ht="19.95" customHeight="1" x14ac:dyDescent="0.2">
      <c r="B29" s="69"/>
      <c r="C29" s="73"/>
      <c r="D29" s="69"/>
      <c r="E29" s="69"/>
      <c r="F29" s="69"/>
      <c r="G29" s="69"/>
      <c r="H29" s="69"/>
      <c r="I29" s="69"/>
      <c r="J29" s="69"/>
      <c r="K29" s="69"/>
      <c r="L29" s="69"/>
      <c r="M29" s="69"/>
      <c r="N29" s="70"/>
      <c r="O29" s="69"/>
      <c r="AMP29" s="68"/>
      <c r="AMQ29" s="68"/>
      <c r="AMR29" s="68"/>
    </row>
    <row r="30" spans="1:15 1030:1032" s="33" customFormat="1" ht="19.95" customHeight="1" x14ac:dyDescent="0.2">
      <c r="B30" s="69"/>
      <c r="C30" s="73"/>
      <c r="D30" s="69"/>
      <c r="E30" s="69"/>
      <c r="F30" s="69"/>
      <c r="G30" s="69"/>
      <c r="H30" s="69"/>
      <c r="I30" s="69"/>
      <c r="J30" s="69"/>
      <c r="K30" s="69"/>
      <c r="L30" s="69"/>
      <c r="M30" s="69"/>
      <c r="N30" s="70"/>
      <c r="O30" s="69"/>
      <c r="AMP30" s="68"/>
      <c r="AMQ30" s="68"/>
      <c r="AMR30" s="68"/>
    </row>
    <row r="31" spans="1:15 1030:1032" s="33" customFormat="1" ht="19.95" customHeight="1" x14ac:dyDescent="0.2">
      <c r="B31" s="69"/>
      <c r="C31" s="73"/>
      <c r="D31" s="69"/>
      <c r="E31" s="69"/>
      <c r="F31" s="69"/>
      <c r="G31" s="69"/>
      <c r="H31" s="69"/>
      <c r="I31" s="69"/>
      <c r="J31" s="69"/>
      <c r="K31" s="69"/>
      <c r="L31" s="69"/>
      <c r="M31" s="69"/>
      <c r="N31" s="70"/>
      <c r="O31" s="69"/>
      <c r="AMP31" s="68"/>
      <c r="AMQ31" s="68"/>
      <c r="AMR31" s="68"/>
    </row>
    <row r="32" spans="1:15 1030:1032" s="33" customFormat="1" ht="19.95" customHeight="1" x14ac:dyDescent="0.2">
      <c r="B32" s="69"/>
      <c r="C32" s="73"/>
      <c r="D32" s="69"/>
      <c r="E32" s="69"/>
      <c r="F32" s="69"/>
      <c r="G32" s="69"/>
      <c r="H32" s="69"/>
      <c r="I32" s="69"/>
      <c r="J32" s="69"/>
      <c r="K32" s="69"/>
      <c r="L32" s="69"/>
      <c r="M32" s="69"/>
      <c r="N32" s="70"/>
      <c r="O32" s="69"/>
      <c r="AMP32" s="68"/>
      <c r="AMQ32" s="68"/>
      <c r="AMR32" s="68"/>
    </row>
    <row r="33" spans="2:15 1030:1032" s="33" customFormat="1" ht="19.95" customHeight="1" x14ac:dyDescent="0.2">
      <c r="B33" s="69"/>
      <c r="C33" s="73"/>
      <c r="D33" s="69"/>
      <c r="E33" s="69"/>
      <c r="F33" s="69"/>
      <c r="G33" s="69"/>
      <c r="H33" s="69"/>
      <c r="I33" s="69"/>
      <c r="J33" s="69"/>
      <c r="K33" s="69"/>
      <c r="L33" s="69"/>
      <c r="M33" s="69"/>
      <c r="N33" s="70"/>
      <c r="O33" s="69"/>
      <c r="AMP33" s="68"/>
      <c r="AMQ33" s="68"/>
      <c r="AMR33" s="68"/>
    </row>
    <row r="34" spans="2:15 1030:1032" s="33" customFormat="1" ht="19.95" customHeight="1" x14ac:dyDescent="0.2">
      <c r="B34" s="69"/>
      <c r="C34" s="73"/>
      <c r="D34" s="69"/>
      <c r="E34" s="69"/>
      <c r="F34" s="69"/>
      <c r="G34" s="69"/>
      <c r="H34" s="69"/>
      <c r="I34" s="69"/>
      <c r="J34" s="69"/>
      <c r="K34" s="69"/>
      <c r="L34" s="69"/>
      <c r="M34" s="69"/>
      <c r="N34" s="70"/>
      <c r="O34" s="69"/>
      <c r="AMP34" s="68"/>
      <c r="AMQ34" s="68"/>
      <c r="AMR34" s="68"/>
    </row>
    <row r="35" spans="2:15 1030:1032" s="33" customFormat="1" ht="19.95" customHeight="1" x14ac:dyDescent="0.2">
      <c r="B35" s="69"/>
      <c r="C35" s="73"/>
      <c r="D35" s="69"/>
      <c r="E35" s="69"/>
      <c r="F35" s="69"/>
      <c r="G35" s="69"/>
      <c r="H35" s="69"/>
      <c r="I35" s="69"/>
      <c r="J35" s="69"/>
      <c r="K35" s="69"/>
      <c r="L35" s="69"/>
      <c r="M35" s="69"/>
      <c r="N35" s="70"/>
      <c r="O35" s="69"/>
      <c r="AMP35" s="68"/>
      <c r="AMQ35" s="68"/>
      <c r="AMR35" s="68"/>
    </row>
    <row r="36" spans="2:15 1030:1032" s="33" customFormat="1" ht="19.95" customHeight="1" x14ac:dyDescent="0.2">
      <c r="B36" s="69"/>
      <c r="C36" s="73"/>
      <c r="D36" s="69"/>
      <c r="E36" s="69"/>
      <c r="F36" s="69"/>
      <c r="G36" s="69"/>
      <c r="H36" s="69"/>
      <c r="I36" s="69"/>
      <c r="J36" s="69"/>
      <c r="K36" s="69"/>
      <c r="L36" s="69"/>
      <c r="M36" s="69"/>
      <c r="N36" s="70"/>
      <c r="O36" s="69"/>
      <c r="AMP36" s="68"/>
      <c r="AMQ36" s="68"/>
      <c r="AMR36" s="68"/>
    </row>
    <row r="37" spans="2:15 1030:1032" s="33" customFormat="1" ht="19.95" customHeight="1" x14ac:dyDescent="0.2">
      <c r="B37" s="69"/>
      <c r="C37" s="73"/>
      <c r="D37" s="69"/>
      <c r="E37" s="69"/>
      <c r="F37" s="69"/>
      <c r="G37" s="69"/>
      <c r="H37" s="69"/>
      <c r="I37" s="69"/>
      <c r="J37" s="69"/>
      <c r="K37" s="69"/>
      <c r="L37" s="69"/>
      <c r="M37" s="69"/>
      <c r="N37" s="70"/>
      <c r="O37" s="69"/>
      <c r="AMP37" s="68"/>
      <c r="AMQ37" s="68"/>
      <c r="AMR37" s="68"/>
    </row>
    <row r="38" spans="2:15 1030:1032" s="33" customFormat="1" ht="19.95" customHeight="1" x14ac:dyDescent="0.2">
      <c r="B38" s="69"/>
      <c r="C38" s="73"/>
      <c r="D38" s="69"/>
      <c r="E38" s="69"/>
      <c r="F38" s="69"/>
      <c r="G38" s="69"/>
      <c r="H38" s="69"/>
      <c r="I38" s="69"/>
      <c r="J38" s="69"/>
      <c r="K38" s="69"/>
      <c r="L38" s="69"/>
      <c r="M38" s="69"/>
      <c r="N38" s="70"/>
      <c r="O38" s="69"/>
      <c r="AMP38" s="68"/>
      <c r="AMQ38" s="68"/>
      <c r="AMR38" s="68"/>
    </row>
    <row r="39" spans="2:15 1030:1032" ht="19.95" customHeight="1" x14ac:dyDescent="0.2">
      <c r="B39" s="69"/>
      <c r="C39" s="73"/>
      <c r="D39" s="69"/>
      <c r="E39" s="69"/>
      <c r="F39" s="69"/>
      <c r="G39" s="69"/>
      <c r="H39" s="69"/>
      <c r="I39" s="69"/>
      <c r="J39" s="69"/>
      <c r="K39" s="69"/>
      <c r="L39" s="69"/>
      <c r="M39" s="69"/>
      <c r="N39" s="70"/>
      <c r="O39" s="69"/>
    </row>
    <row r="40" spans="2:15 1030:1032" ht="19.95" customHeight="1" x14ac:dyDescent="0.2">
      <c r="B40" s="69"/>
      <c r="C40" s="73"/>
      <c r="D40" s="69"/>
      <c r="E40" s="69"/>
      <c r="F40" s="69"/>
      <c r="G40" s="69"/>
      <c r="H40" s="69"/>
      <c r="I40" s="69"/>
      <c r="J40" s="69"/>
      <c r="K40" s="69"/>
      <c r="L40" s="69"/>
      <c r="M40" s="69"/>
      <c r="N40" s="70"/>
      <c r="O40" s="69"/>
    </row>
    <row r="41" spans="2:15 1030:1032" ht="19.95" customHeight="1" x14ac:dyDescent="0.2">
      <c r="B41" s="69"/>
      <c r="C41" s="73"/>
      <c r="D41" s="69"/>
      <c r="E41" s="69"/>
      <c r="F41" s="69"/>
      <c r="G41" s="69"/>
      <c r="H41" s="69"/>
      <c r="I41" s="69"/>
      <c r="J41" s="69"/>
      <c r="K41" s="69"/>
      <c r="L41" s="69"/>
      <c r="M41" s="69"/>
      <c r="N41" s="70"/>
      <c r="O41" s="69"/>
    </row>
    <row r="42" spans="2:15 1030:1032" ht="19.95" customHeight="1" x14ac:dyDescent="0.2">
      <c r="B42" s="69"/>
      <c r="C42" s="73"/>
      <c r="D42" s="69"/>
      <c r="E42" s="69"/>
      <c r="F42" s="69"/>
      <c r="G42" s="69"/>
      <c r="H42" s="69"/>
      <c r="I42" s="69"/>
      <c r="J42" s="69"/>
      <c r="K42" s="69"/>
      <c r="L42" s="69"/>
      <c r="M42" s="69"/>
      <c r="N42" s="70"/>
      <c r="O42" s="69"/>
    </row>
    <row r="43" spans="2:15 1030:1032" ht="19.95" customHeight="1" x14ac:dyDescent="0.2">
      <c r="B43" s="69"/>
      <c r="C43" s="73"/>
      <c r="D43" s="69"/>
      <c r="E43" s="69"/>
      <c r="F43" s="69"/>
      <c r="G43" s="69"/>
      <c r="H43" s="69"/>
      <c r="I43" s="69"/>
      <c r="J43" s="69"/>
      <c r="K43" s="69"/>
      <c r="L43" s="69"/>
      <c r="M43" s="69"/>
      <c r="N43" s="70"/>
      <c r="O43" s="69"/>
    </row>
    <row r="44" spans="2:15 1030:1032" ht="19.95" customHeight="1" x14ac:dyDescent="0.2">
      <c r="B44" s="69"/>
      <c r="C44" s="73"/>
      <c r="D44" s="69"/>
      <c r="E44" s="69"/>
      <c r="F44" s="69"/>
      <c r="G44" s="69"/>
      <c r="H44" s="69"/>
      <c r="I44" s="69"/>
      <c r="J44" s="69"/>
      <c r="K44" s="69"/>
      <c r="L44" s="69"/>
      <c r="M44" s="69"/>
      <c r="N44" s="70"/>
      <c r="O44" s="69"/>
    </row>
    <row r="45" spans="2:15 1030:1032" ht="19.95" customHeight="1" x14ac:dyDescent="0.2">
      <c r="B45" s="69"/>
      <c r="C45" s="73"/>
      <c r="D45" s="69"/>
      <c r="E45" s="69"/>
      <c r="F45" s="69"/>
      <c r="G45" s="69"/>
      <c r="H45" s="69"/>
      <c r="I45" s="69"/>
      <c r="J45" s="69"/>
      <c r="K45" s="69"/>
      <c r="L45" s="69"/>
      <c r="M45" s="69"/>
      <c r="N45" s="70"/>
      <c r="O45" s="69"/>
    </row>
    <row r="46" spans="2:15 1030:1032" ht="19.95" customHeight="1" x14ac:dyDescent="0.2">
      <c r="B46" s="69"/>
      <c r="C46" s="73"/>
      <c r="D46" s="69"/>
      <c r="E46" s="69"/>
      <c r="F46" s="69"/>
      <c r="G46" s="69"/>
      <c r="H46" s="69"/>
      <c r="I46" s="69"/>
      <c r="J46" s="69"/>
      <c r="K46" s="69"/>
      <c r="L46" s="69"/>
      <c r="M46" s="69"/>
      <c r="N46" s="70"/>
      <c r="O46" s="69"/>
    </row>
    <row r="47" spans="2:15 1030:1032" ht="19.95" customHeight="1" x14ac:dyDescent="0.2">
      <c r="B47" s="69"/>
      <c r="C47" s="73"/>
      <c r="D47" s="69"/>
      <c r="E47" s="69"/>
      <c r="F47" s="69"/>
      <c r="G47" s="69"/>
      <c r="H47" s="69"/>
      <c r="I47" s="69"/>
      <c r="J47" s="69"/>
      <c r="K47" s="69"/>
      <c r="L47" s="69"/>
      <c r="M47" s="69"/>
      <c r="N47" s="70"/>
      <c r="O47" s="69"/>
    </row>
    <row r="48" spans="2:15 1030:1032" ht="19.95" customHeight="1" x14ac:dyDescent="0.2">
      <c r="B48" s="69"/>
      <c r="C48" s="73"/>
      <c r="D48" s="69"/>
      <c r="E48" s="69"/>
      <c r="F48" s="69"/>
      <c r="G48" s="69"/>
      <c r="H48" s="69"/>
      <c r="I48" s="69"/>
      <c r="J48" s="69"/>
      <c r="K48" s="69"/>
      <c r="L48" s="69"/>
      <c r="M48" s="69"/>
      <c r="N48" s="70"/>
      <c r="O48" s="69"/>
    </row>
    <row r="49" spans="2:15" ht="19.95" customHeight="1" x14ac:dyDescent="0.2">
      <c r="B49" s="69"/>
      <c r="C49" s="73"/>
      <c r="D49" s="69"/>
      <c r="E49" s="69"/>
      <c r="F49" s="69"/>
      <c r="G49" s="69"/>
      <c r="H49" s="69"/>
      <c r="I49" s="69"/>
      <c r="J49" s="69"/>
      <c r="K49" s="69"/>
      <c r="L49" s="69"/>
      <c r="M49" s="69"/>
      <c r="N49" s="70"/>
      <c r="O49" s="69"/>
    </row>
    <row r="50" spans="2:15" ht="19.95" customHeight="1" x14ac:dyDescent="0.2">
      <c r="B50" s="69"/>
      <c r="C50" s="73"/>
      <c r="D50" s="69"/>
      <c r="E50" s="69"/>
      <c r="F50" s="69"/>
      <c r="G50" s="69"/>
      <c r="H50" s="69"/>
      <c r="I50" s="69"/>
      <c r="J50" s="69"/>
      <c r="K50" s="69"/>
      <c r="L50" s="69"/>
      <c r="M50" s="69"/>
      <c r="N50" s="70"/>
      <c r="O50" s="69"/>
    </row>
    <row r="51" spans="2:15" ht="19.95" customHeight="1" x14ac:dyDescent="0.2">
      <c r="C51" s="76"/>
      <c r="N51" s="78"/>
    </row>
    <row r="52" spans="2:15" ht="19.95" customHeight="1" x14ac:dyDescent="0.2">
      <c r="C52" s="76"/>
      <c r="N52" s="78"/>
    </row>
    <row r="53" spans="2:15" ht="19.95" customHeight="1" x14ac:dyDescent="0.2">
      <c r="C53" s="76"/>
      <c r="N53" s="78"/>
    </row>
    <row r="54" spans="2:15" ht="19.95" customHeight="1" x14ac:dyDescent="0.2">
      <c r="C54" s="76"/>
      <c r="N54" s="78"/>
    </row>
    <row r="55" spans="2:15" ht="19.95" customHeight="1" x14ac:dyDescent="0.2">
      <c r="C55" s="76"/>
      <c r="N55" s="78"/>
    </row>
    <row r="56" spans="2:15" ht="19.95" customHeight="1" x14ac:dyDescent="0.2">
      <c r="C56" s="76"/>
      <c r="N56" s="78"/>
    </row>
    <row r="57" spans="2:15" ht="19.95" customHeight="1" x14ac:dyDescent="0.2">
      <c r="C57" s="76"/>
      <c r="N57" s="78"/>
    </row>
    <row r="58" spans="2:15" ht="19.95" customHeight="1" x14ac:dyDescent="0.2">
      <c r="C58" s="76"/>
      <c r="N58" s="78"/>
    </row>
    <row r="59" spans="2:15" ht="19.95" customHeight="1" x14ac:dyDescent="0.2">
      <c r="C59" s="76"/>
      <c r="N59" s="78"/>
    </row>
    <row r="60" spans="2:15" ht="19.95" customHeight="1" x14ac:dyDescent="0.2">
      <c r="C60" s="76"/>
      <c r="N60" s="78"/>
    </row>
    <row r="61" spans="2:15" ht="19.95" customHeight="1" x14ac:dyDescent="0.2">
      <c r="C61" s="76"/>
      <c r="N61" s="78"/>
    </row>
    <row r="62" spans="2:15" ht="19.95" customHeight="1" x14ac:dyDescent="0.2">
      <c r="C62" s="76"/>
      <c r="N62" s="78"/>
    </row>
    <row r="63" spans="2:15" ht="19.95" customHeight="1" x14ac:dyDescent="0.2">
      <c r="C63" s="76"/>
      <c r="N63" s="78"/>
    </row>
    <row r="64" spans="2:15" ht="19.95" customHeight="1" x14ac:dyDescent="0.2">
      <c r="C64" s="76"/>
      <c r="N64" s="78"/>
    </row>
    <row r="65" spans="3:14 1030:1032" ht="19.95" customHeight="1" x14ac:dyDescent="0.2">
      <c r="C65" s="76"/>
      <c r="N65" s="78"/>
    </row>
    <row r="66" spans="3:14 1030:1032" ht="19.95" customHeight="1" x14ac:dyDescent="0.2">
      <c r="C66" s="76"/>
      <c r="N66" s="78"/>
    </row>
    <row r="67" spans="3:14 1030:1032" ht="19.95" customHeight="1" x14ac:dyDescent="0.2">
      <c r="C67" s="76"/>
      <c r="N67" s="78"/>
    </row>
    <row r="68" spans="3:14 1030:1032" ht="19.95" customHeight="1" x14ac:dyDescent="0.2">
      <c r="C68" s="76"/>
      <c r="N68" s="78"/>
    </row>
    <row r="69" spans="3:14 1030:1032" ht="19.95" customHeight="1" x14ac:dyDescent="0.2">
      <c r="C69" s="76"/>
      <c r="N69" s="78"/>
    </row>
    <row r="70" spans="3:14 1030:1032" ht="19.95" customHeight="1" x14ac:dyDescent="0.2">
      <c r="C70" s="76"/>
      <c r="N70" s="78"/>
    </row>
    <row r="71" spans="3:14 1030:1032" ht="19.95" customHeight="1" x14ac:dyDescent="0.2">
      <c r="C71" s="76"/>
      <c r="N71" s="78"/>
    </row>
    <row r="72" spans="3:14 1030:1032" ht="19.95" customHeight="1" x14ac:dyDescent="0.2">
      <c r="C72" s="76"/>
      <c r="N72" s="78"/>
    </row>
    <row r="73" spans="3:14 1030:1032" s="33" customFormat="1" ht="19.95" customHeight="1" x14ac:dyDescent="0.2">
      <c r="C73" s="65"/>
      <c r="D73" s="32"/>
      <c r="E73" s="66"/>
      <c r="F73" s="66"/>
      <c r="G73" s="66"/>
      <c r="H73" s="66"/>
      <c r="I73" s="66"/>
      <c r="J73" s="66"/>
      <c r="K73" s="66"/>
      <c r="L73" s="66"/>
      <c r="M73" s="66"/>
      <c r="N73" s="67"/>
      <c r="AMP73" s="68"/>
      <c r="AMQ73" s="68"/>
      <c r="AMR73" s="68"/>
    </row>
  </sheetData>
  <sheetProtection algorithmName="SHA-512" hashValue="wNqD1FoDgI5HVCehAgsGpHYwDvhKNNeOA0nikm48LJ5BR9uJs6SMR7hAE9W9jj5FfaDP8i15IBDd/yjelos+hA==" saltValue="G8WwEcYhf5vrsfhzqkA4Og==" spinCount="100000" sheet="1" objects="1" scenarios="1" formatCells="0" formatColumns="0" formatRows="0"/>
  <mergeCells count="2">
    <mergeCell ref="D3:E3"/>
    <mergeCell ref="D4:E4"/>
  </mergeCells>
  <pageMargins left="0.19685039370078741" right="0.19685039370078741" top="1.1811023622047245" bottom="0.19685039370078741" header="0.31496062992125984" footer="0.31496062992125984"/>
  <pageSetup scale="50" firstPageNumber="0" orientation="landscape" horizontalDpi="300" verticalDpi="300" r:id="rId1"/>
  <rowBreaks count="1" manualBreakCount="1">
    <brk id="24" min="2" max="1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P35"/>
  <sheetViews>
    <sheetView showGridLines="0" topLeftCell="A4" zoomScale="70" zoomScaleNormal="70" zoomScaleSheetLayoutView="70" zoomScalePageLayoutView="25" workbookViewId="0">
      <selection activeCell="C26" sqref="C26"/>
    </sheetView>
  </sheetViews>
  <sheetFormatPr defaultColWidth="8.81640625" defaultRowHeight="14.25" customHeight="1" outlineLevelCol="1" x14ac:dyDescent="0.25"/>
  <cols>
    <col min="1" max="2" width="3.81640625" style="264" customWidth="1"/>
    <col min="3" max="3" width="57.81640625" style="266" customWidth="1"/>
    <col min="4" max="4" width="8.81640625" style="173" bestFit="1" customWidth="1"/>
    <col min="5" max="5" width="15" style="267" customWidth="1"/>
    <col min="6" max="7" width="15" style="267" customWidth="1" outlineLevel="1"/>
    <col min="8" max="14" width="15.81640625" style="267" customWidth="1" outlineLevel="1"/>
    <col min="15" max="15" width="3.81640625" style="264" customWidth="1"/>
    <col min="16" max="16" width="10.6328125" style="264" customWidth="1"/>
  </cols>
  <sheetData>
    <row r="1" spans="1:16" s="8" customFormat="1" ht="27.6" x14ac:dyDescent="0.45">
      <c r="B1" s="8" t="s">
        <v>6</v>
      </c>
      <c r="D1" s="205"/>
      <c r="E1" s="206"/>
      <c r="F1" s="206"/>
      <c r="G1" s="206"/>
      <c r="H1" s="206"/>
      <c r="I1" s="206"/>
      <c r="J1" s="206"/>
      <c r="K1" s="206"/>
      <c r="L1" s="206"/>
      <c r="M1" s="206"/>
      <c r="N1" s="206"/>
    </row>
    <row r="2" spans="1:16" s="170" customFormat="1" ht="19.2" customHeight="1" x14ac:dyDescent="0.25">
      <c r="B2" s="207" t="s">
        <v>18</v>
      </c>
      <c r="C2" s="208"/>
      <c r="D2" s="209"/>
      <c r="E2" s="210"/>
      <c r="F2" s="210"/>
      <c r="G2" s="210"/>
      <c r="H2" s="210"/>
      <c r="I2" s="210"/>
      <c r="J2" s="210"/>
      <c r="K2" s="210"/>
      <c r="L2" s="210"/>
      <c r="M2" s="210"/>
      <c r="N2" s="210"/>
      <c r="O2" s="211"/>
    </row>
    <row r="3" spans="1:16" s="170" customFormat="1" ht="14.25" customHeight="1" x14ac:dyDescent="0.25">
      <c r="B3" s="212" t="s">
        <v>222</v>
      </c>
      <c r="C3" s="213"/>
      <c r="D3" s="214"/>
      <c r="E3" s="215"/>
      <c r="F3" s="215"/>
      <c r="G3" s="215"/>
      <c r="H3" s="215"/>
      <c r="I3" s="215"/>
      <c r="J3" s="215"/>
      <c r="K3" s="215"/>
      <c r="L3" s="215"/>
      <c r="M3" s="215"/>
      <c r="N3" s="215"/>
      <c r="O3" s="211"/>
    </row>
    <row r="4" spans="1:16" s="170" customFormat="1" ht="14.25" customHeight="1" x14ac:dyDescent="0.25">
      <c r="B4" s="171"/>
      <c r="C4" s="172"/>
      <c r="D4" s="173"/>
      <c r="E4" s="216"/>
      <c r="F4" s="216"/>
      <c r="G4" s="216"/>
      <c r="H4" s="216"/>
      <c r="I4" s="216"/>
      <c r="J4" s="216"/>
      <c r="K4" s="216"/>
      <c r="L4" s="216"/>
      <c r="M4" s="216"/>
      <c r="N4" s="216"/>
    </row>
    <row r="5" spans="1:16" s="170" customFormat="1" ht="14.25" customHeight="1" x14ac:dyDescent="0.25">
      <c r="B5" s="217" t="s">
        <v>197</v>
      </c>
      <c r="C5" s="218"/>
      <c r="D5" s="219"/>
      <c r="E5" s="220"/>
      <c r="F5" s="220"/>
      <c r="G5" s="220"/>
      <c r="H5" s="220"/>
      <c r="I5" s="220"/>
      <c r="J5" s="220"/>
      <c r="K5" s="220"/>
      <c r="L5" s="220"/>
      <c r="M5" s="220"/>
      <c r="N5" s="220"/>
      <c r="O5" s="221"/>
    </row>
    <row r="6" spans="1:16" s="170" customFormat="1" ht="14.25" customHeight="1" x14ac:dyDescent="0.25">
      <c r="B6" s="222"/>
      <c r="C6" s="172"/>
      <c r="D6" s="173"/>
      <c r="E6" s="216"/>
      <c r="F6" s="216"/>
      <c r="G6" s="216"/>
      <c r="H6" s="216"/>
      <c r="I6" s="216"/>
      <c r="J6" s="216"/>
      <c r="K6" s="216"/>
      <c r="L6" s="216"/>
      <c r="M6" s="216"/>
      <c r="N6" s="216"/>
      <c r="O6" s="223"/>
    </row>
    <row r="7" spans="1:16" s="231" customFormat="1" ht="16.2" customHeight="1" x14ac:dyDescent="0.25">
      <c r="A7" s="224"/>
      <c r="B7" s="225"/>
      <c r="C7" s="226" t="s">
        <v>122</v>
      </c>
      <c r="D7" s="227"/>
      <c r="E7" s="228"/>
      <c r="F7" s="229"/>
      <c r="G7" s="230"/>
      <c r="H7" s="174"/>
      <c r="I7" s="174"/>
      <c r="J7" s="174"/>
      <c r="K7" s="174"/>
      <c r="L7" s="174"/>
      <c r="M7" s="174"/>
      <c r="N7" s="174"/>
      <c r="O7" s="175"/>
      <c r="P7" s="224"/>
    </row>
    <row r="8" spans="1:16" s="170" customFormat="1" ht="14.25" customHeight="1" x14ac:dyDescent="0.25">
      <c r="B8" s="222"/>
      <c r="C8" s="172"/>
      <c r="D8" s="173"/>
      <c r="E8" s="216"/>
      <c r="F8" s="216"/>
      <c r="G8" s="216"/>
      <c r="H8" s="216"/>
      <c r="I8" s="216"/>
      <c r="J8" s="216"/>
      <c r="K8" s="216"/>
      <c r="L8" s="216"/>
      <c r="M8" s="216"/>
      <c r="N8" s="216"/>
      <c r="O8" s="223"/>
    </row>
    <row r="9" spans="1:16" s="170" customFormat="1" ht="14.25" customHeight="1" x14ac:dyDescent="0.25">
      <c r="B9" s="232"/>
      <c r="C9" s="172" t="s">
        <v>9</v>
      </c>
      <c r="D9" s="233"/>
      <c r="E9" s="234"/>
      <c r="F9" s="216"/>
      <c r="G9" s="216"/>
      <c r="H9" s="216"/>
      <c r="I9" s="216"/>
      <c r="J9" s="216"/>
      <c r="K9" s="216"/>
      <c r="L9" s="216"/>
      <c r="M9" s="216"/>
      <c r="N9" s="216"/>
      <c r="O9" s="223"/>
    </row>
    <row r="10" spans="1:16" s="170" customFormat="1" ht="14.25" customHeight="1" x14ac:dyDescent="0.25">
      <c r="B10" s="235"/>
      <c r="C10" s="176" t="s">
        <v>10</v>
      </c>
      <c r="D10" s="233"/>
      <c r="E10" s="236" t="s">
        <v>1</v>
      </c>
      <c r="F10" s="237" t="str">
        <f>IF(F$14="Kérjük, válasszon!","",$E10)</f>
        <v/>
      </c>
      <c r="G10" s="237" t="str">
        <f t="shared" ref="G10:N10" si="0">IF(G$14="Kérjük, válasszon!","",$E10)</f>
        <v/>
      </c>
      <c r="H10" s="237" t="str">
        <f t="shared" si="0"/>
        <v/>
      </c>
      <c r="I10" s="237" t="str">
        <f t="shared" si="0"/>
        <v/>
      </c>
      <c r="J10" s="237" t="str">
        <f t="shared" si="0"/>
        <v/>
      </c>
      <c r="K10" s="237" t="str">
        <f>IF(K$14="Kérjük, válasszon!","",$E10)</f>
        <v/>
      </c>
      <c r="L10" s="237" t="str">
        <f t="shared" si="0"/>
        <v/>
      </c>
      <c r="M10" s="237" t="str">
        <f t="shared" si="0"/>
        <v/>
      </c>
      <c r="N10" s="237" t="str">
        <f t="shared" si="0"/>
        <v/>
      </c>
      <c r="O10" s="223"/>
    </row>
    <row r="11" spans="1:16" s="170" customFormat="1" ht="14.25" customHeight="1" x14ac:dyDescent="0.25">
      <c r="B11" s="235"/>
      <c r="C11" s="176" t="s">
        <v>158</v>
      </c>
      <c r="D11" s="233" t="s">
        <v>67</v>
      </c>
      <c r="E11" s="238">
        <v>7</v>
      </c>
      <c r="F11" s="239" t="str">
        <f>IF(F$14="Kérjük, válasszon!","",IF($E11="","",$E11))</f>
        <v/>
      </c>
      <c r="G11" s="239" t="str">
        <f t="shared" ref="G11:N11" si="1">IF(G$14="Kérjük, válasszon!","",IF($E11="","",$E11))</f>
        <v/>
      </c>
      <c r="H11" s="239" t="str">
        <f t="shared" si="1"/>
        <v/>
      </c>
      <c r="I11" s="239" t="str">
        <f t="shared" si="1"/>
        <v/>
      </c>
      <c r="J11" s="239" t="str">
        <f t="shared" si="1"/>
        <v/>
      </c>
      <c r="K11" s="239" t="str">
        <f t="shared" si="1"/>
        <v/>
      </c>
      <c r="L11" s="239" t="str">
        <f t="shared" si="1"/>
        <v/>
      </c>
      <c r="M11" s="239" t="str">
        <f t="shared" si="1"/>
        <v/>
      </c>
      <c r="N11" s="239" t="str">
        <f t="shared" si="1"/>
        <v/>
      </c>
      <c r="O11" s="223"/>
    </row>
    <row r="12" spans="1:16" s="170" customFormat="1" ht="14.25" customHeight="1" x14ac:dyDescent="0.25">
      <c r="B12" s="235"/>
      <c r="C12" s="176" t="s">
        <v>147</v>
      </c>
      <c r="D12" s="233" t="s">
        <v>0</v>
      </c>
      <c r="E12" s="240">
        <v>0.05</v>
      </c>
      <c r="F12" s="38" t="str">
        <f>IF(F$14="Kérjük, válasszon!","",$E$12)</f>
        <v/>
      </c>
      <c r="G12" s="38" t="str">
        <f t="shared" ref="G12:N12" si="2">IF(G$14="Kérjük, válasszon!","",$E$12)</f>
        <v/>
      </c>
      <c r="H12" s="38" t="str">
        <f t="shared" si="2"/>
        <v/>
      </c>
      <c r="I12" s="38" t="str">
        <f t="shared" si="2"/>
        <v/>
      </c>
      <c r="J12" s="38" t="str">
        <f t="shared" si="2"/>
        <v/>
      </c>
      <c r="K12" s="38" t="str">
        <f t="shared" si="2"/>
        <v/>
      </c>
      <c r="L12" s="38" t="str">
        <f t="shared" si="2"/>
        <v/>
      </c>
      <c r="M12" s="38" t="str">
        <f t="shared" si="2"/>
        <v/>
      </c>
      <c r="N12" s="38" t="str">
        <f t="shared" si="2"/>
        <v/>
      </c>
      <c r="O12" s="223"/>
    </row>
    <row r="13" spans="1:16" s="241" customFormat="1" ht="14.25" customHeight="1" x14ac:dyDescent="0.2">
      <c r="B13" s="232"/>
      <c r="D13" s="233"/>
      <c r="E13" s="234"/>
      <c r="F13" s="234"/>
      <c r="G13" s="234"/>
      <c r="H13" s="234"/>
      <c r="I13" s="234"/>
      <c r="J13" s="234"/>
      <c r="K13" s="234"/>
      <c r="L13" s="234"/>
      <c r="M13" s="234"/>
      <c r="N13" s="234"/>
      <c r="O13" s="242"/>
    </row>
    <row r="14" spans="1:16" s="241" customFormat="1" ht="14.25" customHeight="1" x14ac:dyDescent="0.2">
      <c r="B14" s="235"/>
      <c r="C14" s="243" t="s">
        <v>20</v>
      </c>
      <c r="D14" s="233"/>
      <c r="E14" s="244" t="s">
        <v>19</v>
      </c>
      <c r="F14" s="244" t="s">
        <v>19</v>
      </c>
      <c r="G14" s="244" t="s">
        <v>19</v>
      </c>
      <c r="H14" s="244" t="s">
        <v>19</v>
      </c>
      <c r="I14" s="244" t="s">
        <v>19</v>
      </c>
      <c r="J14" s="244" t="s">
        <v>19</v>
      </c>
      <c r="K14" s="244" t="s">
        <v>19</v>
      </c>
      <c r="L14" s="244" t="s">
        <v>19</v>
      </c>
      <c r="M14" s="244" t="s">
        <v>19</v>
      </c>
      <c r="N14" s="244" t="s">
        <v>19</v>
      </c>
      <c r="O14" s="242"/>
    </row>
    <row r="15" spans="1:16" s="245" customFormat="1" ht="13.95" customHeight="1" x14ac:dyDescent="0.25">
      <c r="B15" s="246"/>
      <c r="C15" s="177" t="s">
        <v>25</v>
      </c>
      <c r="D15" s="247" t="s">
        <v>12</v>
      </c>
      <c r="E15" s="248"/>
      <c r="F15" s="248"/>
      <c r="G15" s="248"/>
      <c r="H15" s="248"/>
      <c r="I15" s="248"/>
      <c r="J15" s="248"/>
      <c r="K15" s="248"/>
      <c r="L15" s="248"/>
      <c r="M15" s="248"/>
      <c r="N15" s="248"/>
      <c r="O15" s="249"/>
    </row>
    <row r="16" spans="1:16" s="245" customFormat="1" ht="13.95" customHeight="1" x14ac:dyDescent="0.25">
      <c r="B16" s="246"/>
      <c r="C16" s="177" t="s">
        <v>139</v>
      </c>
      <c r="D16" s="247" t="s">
        <v>22</v>
      </c>
      <c r="E16" s="248"/>
      <c r="F16" s="248"/>
      <c r="G16" s="248"/>
      <c r="H16" s="248"/>
      <c r="I16" s="248"/>
      <c r="J16" s="248"/>
      <c r="K16" s="248"/>
      <c r="L16" s="238"/>
      <c r="M16" s="248"/>
      <c r="N16" s="248"/>
      <c r="O16" s="249"/>
    </row>
    <row r="17" spans="2:15" s="170" customFormat="1" ht="14.25" customHeight="1" x14ac:dyDescent="0.25">
      <c r="B17" s="250"/>
      <c r="C17" s="172" t="s">
        <v>100</v>
      </c>
      <c r="D17" s="233"/>
      <c r="E17" s="251"/>
      <c r="F17" s="251"/>
      <c r="G17" s="251"/>
      <c r="H17" s="251"/>
      <c r="I17" s="251"/>
      <c r="J17" s="251"/>
      <c r="K17" s="251"/>
      <c r="L17" s="251"/>
      <c r="M17" s="251"/>
      <c r="N17" s="251"/>
      <c r="O17" s="223"/>
    </row>
    <row r="18" spans="2:15" s="170" customFormat="1" ht="14.25" customHeight="1" x14ac:dyDescent="0.25">
      <c r="B18" s="250"/>
      <c r="C18" s="252" t="s">
        <v>44</v>
      </c>
      <c r="D18" s="247" t="s">
        <v>12</v>
      </c>
      <c r="E18" s="238"/>
      <c r="F18" s="238"/>
      <c r="G18" s="238"/>
      <c r="H18" s="238"/>
      <c r="I18" s="238"/>
      <c r="J18" s="238"/>
      <c r="K18" s="238"/>
      <c r="L18" s="238"/>
      <c r="M18" s="238"/>
      <c r="N18" s="238"/>
      <c r="O18" s="223"/>
    </row>
    <row r="19" spans="2:15" s="170" customFormat="1" ht="13.95" customHeight="1" x14ac:dyDescent="0.25">
      <c r="B19" s="250"/>
      <c r="C19" s="252" t="s">
        <v>45</v>
      </c>
      <c r="D19" s="247" t="s">
        <v>12</v>
      </c>
      <c r="E19" s="238"/>
      <c r="F19" s="238"/>
      <c r="G19" s="238"/>
      <c r="H19" s="238"/>
      <c r="I19" s="238"/>
      <c r="J19" s="238"/>
      <c r="K19" s="238"/>
      <c r="L19" s="238"/>
      <c r="M19" s="238"/>
      <c r="N19" s="238"/>
      <c r="O19" s="223"/>
    </row>
    <row r="20" spans="2:15" s="170" customFormat="1" ht="14.25" customHeight="1" x14ac:dyDescent="0.25">
      <c r="B20" s="250"/>
      <c r="C20" s="252" t="s">
        <v>46</v>
      </c>
      <c r="D20" s="247" t="s">
        <v>12</v>
      </c>
      <c r="E20" s="238"/>
      <c r="F20" s="238"/>
      <c r="G20" s="238"/>
      <c r="H20" s="238"/>
      <c r="I20" s="238"/>
      <c r="J20" s="238"/>
      <c r="K20" s="238"/>
      <c r="L20" s="238"/>
      <c r="M20" s="238"/>
      <c r="N20" s="238"/>
      <c r="O20" s="223"/>
    </row>
    <row r="21" spans="2:15" s="170" customFormat="1" ht="14.25" customHeight="1" x14ac:dyDescent="0.25">
      <c r="B21" s="250"/>
      <c r="C21" s="252" t="s">
        <v>50</v>
      </c>
      <c r="D21" s="247" t="s">
        <v>12</v>
      </c>
      <c r="E21" s="238"/>
      <c r="F21" s="238"/>
      <c r="G21" s="238"/>
      <c r="H21" s="238"/>
      <c r="I21" s="238"/>
      <c r="J21" s="238"/>
      <c r="K21" s="238"/>
      <c r="L21" s="238"/>
      <c r="M21" s="238"/>
      <c r="N21" s="238"/>
      <c r="O21" s="223"/>
    </row>
    <row r="22" spans="2:15" s="170" customFormat="1" ht="14.25" customHeight="1" x14ac:dyDescent="0.25">
      <c r="B22" s="250"/>
      <c r="C22" s="253"/>
      <c r="D22" s="178"/>
      <c r="E22" s="179"/>
      <c r="F22" s="179"/>
      <c r="G22" s="179"/>
      <c r="H22" s="179"/>
      <c r="I22" s="179"/>
      <c r="J22" s="179"/>
      <c r="K22" s="179"/>
      <c r="L22" s="179"/>
      <c r="M22" s="179"/>
      <c r="N22" s="179"/>
      <c r="O22" s="223"/>
    </row>
    <row r="23" spans="2:15" s="170" customFormat="1" ht="13.95" customHeight="1" x14ac:dyDescent="0.25">
      <c r="B23" s="250"/>
      <c r="C23" s="180" t="s">
        <v>141</v>
      </c>
      <c r="D23" s="178"/>
      <c r="E23" s="179"/>
      <c r="F23" s="179"/>
      <c r="G23" s="179"/>
      <c r="H23" s="179"/>
      <c r="I23" s="179"/>
      <c r="J23" s="179"/>
      <c r="K23" s="179"/>
      <c r="L23" s="179"/>
      <c r="M23" s="179"/>
      <c r="N23" s="179"/>
      <c r="O23" s="223"/>
    </row>
    <row r="24" spans="2:15" s="170" customFormat="1" ht="14.25" customHeight="1" x14ac:dyDescent="0.25">
      <c r="B24" s="235"/>
      <c r="C24" s="254" t="s">
        <v>23</v>
      </c>
      <c r="D24" s="181" t="s">
        <v>87</v>
      </c>
      <c r="E24" s="238"/>
      <c r="F24" s="239" t="str">
        <f>IF(F$14="Kérjük, válasszon!","",$E$24)</f>
        <v/>
      </c>
      <c r="G24" s="239" t="str">
        <f t="shared" ref="G24:N24" si="3">IF(G$14="Kérjük, válasszon!","",$E$24)</f>
        <v/>
      </c>
      <c r="H24" s="239" t="str">
        <f t="shared" si="3"/>
        <v/>
      </c>
      <c r="I24" s="239" t="str">
        <f t="shared" si="3"/>
        <v/>
      </c>
      <c r="J24" s="239" t="str">
        <f t="shared" si="3"/>
        <v/>
      </c>
      <c r="K24" s="239" t="str">
        <f t="shared" si="3"/>
        <v/>
      </c>
      <c r="L24" s="239" t="str">
        <f t="shared" si="3"/>
        <v/>
      </c>
      <c r="M24" s="239" t="str">
        <f t="shared" si="3"/>
        <v/>
      </c>
      <c r="N24" s="239" t="str">
        <f t="shared" si="3"/>
        <v/>
      </c>
      <c r="O24" s="223"/>
    </row>
    <row r="25" spans="2:15" s="170" customFormat="1" ht="14.25" customHeight="1" x14ac:dyDescent="0.25">
      <c r="B25" s="235"/>
      <c r="C25" s="253"/>
      <c r="D25" s="178"/>
      <c r="E25" s="179"/>
      <c r="F25" s="179"/>
      <c r="G25" s="179"/>
      <c r="H25" s="179"/>
      <c r="I25" s="179"/>
      <c r="J25" s="179"/>
      <c r="K25" s="179"/>
      <c r="L25" s="179"/>
      <c r="M25" s="179"/>
      <c r="N25" s="179"/>
      <c r="O25" s="223"/>
    </row>
    <row r="26" spans="2:15" s="241" customFormat="1" ht="14.25" customHeight="1" x14ac:dyDescent="0.2">
      <c r="B26" s="255"/>
      <c r="C26" s="180" t="s">
        <v>11</v>
      </c>
      <c r="D26" s="233"/>
      <c r="E26" s="256"/>
      <c r="F26" s="256"/>
      <c r="G26" s="256"/>
      <c r="H26" s="256"/>
      <c r="I26" s="256"/>
      <c r="J26" s="256"/>
      <c r="K26" s="256"/>
      <c r="L26" s="256"/>
      <c r="M26" s="256"/>
      <c r="N26" s="256"/>
      <c r="O26" s="242"/>
    </row>
    <row r="27" spans="2:15" s="170" customFormat="1" ht="14.25" customHeight="1" x14ac:dyDescent="0.25">
      <c r="B27" s="235"/>
      <c r="C27" s="176" t="s">
        <v>75</v>
      </c>
      <c r="D27" s="182" t="s">
        <v>21</v>
      </c>
      <c r="E27" s="248"/>
      <c r="F27" s="248"/>
      <c r="G27" s="248"/>
      <c r="H27" s="248"/>
      <c r="I27" s="248"/>
      <c r="J27" s="248"/>
      <c r="K27" s="248"/>
      <c r="L27" s="248"/>
      <c r="M27" s="248"/>
      <c r="N27" s="248"/>
      <c r="O27" s="223"/>
    </row>
    <row r="28" spans="2:15" s="170" customFormat="1" ht="14.25" customHeight="1" x14ac:dyDescent="0.25">
      <c r="B28" s="250"/>
      <c r="C28" s="253"/>
      <c r="D28" s="178"/>
      <c r="E28" s="183"/>
      <c r="F28" s="183"/>
      <c r="G28" s="183"/>
      <c r="H28" s="183"/>
      <c r="I28" s="183"/>
      <c r="J28" s="183"/>
      <c r="K28" s="183"/>
      <c r="L28" s="183"/>
      <c r="M28" s="183"/>
      <c r="N28" s="183"/>
      <c r="O28" s="223"/>
    </row>
    <row r="29" spans="2:15" s="170" customFormat="1" ht="14.25" customHeight="1" x14ac:dyDescent="0.25">
      <c r="B29" s="232"/>
      <c r="C29" s="172" t="s">
        <v>16</v>
      </c>
      <c r="D29" s="173"/>
      <c r="E29" s="183"/>
      <c r="F29" s="183"/>
      <c r="G29" s="183"/>
      <c r="H29" s="183"/>
      <c r="I29" s="183"/>
      <c r="J29" s="183"/>
      <c r="K29" s="183"/>
      <c r="L29" s="183"/>
      <c r="M29" s="183"/>
      <c r="N29" s="183"/>
      <c r="O29" s="223"/>
    </row>
    <row r="30" spans="2:15" s="170" customFormat="1" ht="14.25" customHeight="1" x14ac:dyDescent="0.25">
      <c r="B30" s="235"/>
      <c r="C30" s="176" t="s">
        <v>14</v>
      </c>
      <c r="D30" s="182" t="s">
        <v>1</v>
      </c>
      <c r="E30" s="248"/>
      <c r="F30" s="248"/>
      <c r="G30" s="248"/>
      <c r="H30" s="248"/>
      <c r="I30" s="248"/>
      <c r="J30" s="248"/>
      <c r="K30" s="248"/>
      <c r="L30" s="248"/>
      <c r="M30" s="248"/>
      <c r="N30" s="248"/>
      <c r="O30" s="223"/>
    </row>
    <row r="31" spans="2:15" s="170" customFormat="1" ht="14.25" customHeight="1" x14ac:dyDescent="0.25">
      <c r="B31" s="235"/>
      <c r="C31" s="176" t="s">
        <v>15</v>
      </c>
      <c r="D31" s="178" t="s">
        <v>24</v>
      </c>
      <c r="E31" s="248"/>
      <c r="F31" s="248"/>
      <c r="G31" s="248"/>
      <c r="H31" s="248"/>
      <c r="I31" s="248"/>
      <c r="J31" s="248"/>
      <c r="K31" s="248"/>
      <c r="L31" s="248"/>
      <c r="M31" s="248"/>
      <c r="N31" s="248"/>
      <c r="O31" s="223"/>
    </row>
    <row r="32" spans="2:15" s="170" customFormat="1" ht="14.25" customHeight="1" x14ac:dyDescent="0.25">
      <c r="B32" s="257"/>
      <c r="C32" s="258"/>
      <c r="D32" s="173"/>
      <c r="E32" s="216"/>
      <c r="F32" s="216"/>
      <c r="G32" s="216"/>
      <c r="H32" s="216"/>
      <c r="I32" s="216"/>
      <c r="J32" s="216"/>
      <c r="K32" s="216"/>
      <c r="L32" s="216"/>
      <c r="M32" s="216"/>
      <c r="N32" s="216"/>
      <c r="O32" s="223"/>
    </row>
    <row r="33" spans="2:15" s="170" customFormat="1" ht="14.25" customHeight="1" x14ac:dyDescent="0.25">
      <c r="B33" s="259"/>
      <c r="C33" s="260"/>
      <c r="D33" s="261"/>
      <c r="E33" s="262"/>
      <c r="F33" s="262"/>
      <c r="G33" s="262"/>
      <c r="H33" s="262"/>
      <c r="I33" s="262"/>
      <c r="J33" s="262"/>
      <c r="K33" s="262"/>
      <c r="L33" s="262"/>
      <c r="M33" s="262"/>
      <c r="N33" s="262"/>
      <c r="O33" s="263"/>
    </row>
    <row r="34" spans="2:15" ht="14.25" customHeight="1" x14ac:dyDescent="0.25">
      <c r="B34" s="265"/>
    </row>
    <row r="35" spans="2:15" s="170" customFormat="1" ht="14.25" customHeight="1" x14ac:dyDescent="0.25">
      <c r="B35" s="268"/>
      <c r="C35" s="269"/>
      <c r="D35" s="173"/>
      <c r="E35" s="216"/>
      <c r="F35" s="216"/>
      <c r="G35" s="216"/>
      <c r="H35" s="216"/>
      <c r="I35" s="216"/>
      <c r="J35" s="216"/>
      <c r="K35" s="216"/>
      <c r="L35" s="216"/>
      <c r="M35" s="216"/>
      <c r="N35" s="216"/>
    </row>
  </sheetData>
  <sheetProtection formatCells="0" formatColumns="0" formatRows="0"/>
  <conditionalFormatting sqref="E7">
    <cfRule type="expression" dxfId="9" priority="1">
      <formula>#REF!&gt;0</formula>
    </cfRule>
  </conditionalFormatting>
  <printOptions horizontalCentered="1"/>
  <pageMargins left="0.19685039370078741" right="0.19685039370078741" top="1.1811023622047245" bottom="0.19685039370078741" header="0.31496062992125984" footer="0.31496062992125984"/>
  <pageSetup paperSize="9" scale="53" firstPageNumber="0" orientation="landscape" horizontalDpi="300" verticalDpi="300" r:id="rId1"/>
  <colBreaks count="1" manualBreakCount="1">
    <brk id="15"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'6) Referencia adatok'!$E$10:$E$19</xm:f>
          </x14:formula1>
          <xm:sqref>E14:N14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3C0F5"/>
  </sheetPr>
  <dimension ref="A1:AKJ52"/>
  <sheetViews>
    <sheetView showGridLines="0" showRuler="0" showWhiteSpace="0" zoomScale="85" zoomScaleNormal="85" zoomScaleSheetLayoutView="40" zoomScalePageLayoutView="40" workbookViewId="0">
      <selection activeCell="C22" sqref="C22"/>
    </sheetView>
  </sheetViews>
  <sheetFormatPr defaultColWidth="8.81640625" defaultRowHeight="13.8" outlineLevelCol="1" x14ac:dyDescent="0.25"/>
  <cols>
    <col min="1" max="1" width="3.81640625" style="1" customWidth="1"/>
    <col min="2" max="2" width="3.6328125" style="1" customWidth="1"/>
    <col min="3" max="3" width="74.36328125" style="1" customWidth="1"/>
    <col min="4" max="4" width="12" style="1" customWidth="1"/>
    <col min="5" max="5" width="20.7265625" style="275" customWidth="1"/>
    <col min="6" max="14" width="20.7265625" style="275" customWidth="1" outlineLevel="1"/>
    <col min="15" max="15" width="4.453125" style="1" customWidth="1"/>
    <col min="16" max="16" width="3.36328125" style="1" customWidth="1"/>
    <col min="17" max="972" width="10.6328125" style="1" customWidth="1"/>
  </cols>
  <sheetData>
    <row r="1" spans="1:972" s="9" customFormat="1" ht="27.6" x14ac:dyDescent="0.2">
      <c r="B1" s="10" t="s">
        <v>5</v>
      </c>
      <c r="C1" s="10"/>
      <c r="E1" s="272"/>
      <c r="F1" s="272"/>
      <c r="G1" s="272"/>
      <c r="H1" s="272"/>
      <c r="I1" s="272"/>
      <c r="J1" s="272"/>
      <c r="K1" s="272"/>
      <c r="L1" s="272"/>
      <c r="M1" s="272"/>
      <c r="N1" s="272"/>
    </row>
    <row r="2" spans="1:972" ht="16.95" customHeight="1" x14ac:dyDescent="0.25">
      <c r="B2" s="273" t="s">
        <v>37</v>
      </c>
      <c r="C2" s="273"/>
      <c r="D2" s="273"/>
      <c r="E2" s="273"/>
      <c r="F2" s="273"/>
      <c r="G2" s="273"/>
      <c r="H2" s="273"/>
      <c r="I2" s="273"/>
      <c r="J2" s="273"/>
      <c r="K2" s="273"/>
      <c r="L2" s="273"/>
      <c r="M2" s="273"/>
      <c r="N2" s="273"/>
      <c r="O2" s="273"/>
    </row>
    <row r="3" spans="1:972" ht="17.55" customHeight="1" x14ac:dyDescent="0.25">
      <c r="B3" s="274" t="s">
        <v>38</v>
      </c>
      <c r="C3" s="274"/>
      <c r="D3" s="274"/>
      <c r="E3" s="274"/>
      <c r="F3" s="274"/>
      <c r="G3" s="274"/>
      <c r="H3" s="274"/>
      <c r="I3" s="274"/>
      <c r="J3" s="274"/>
      <c r="K3" s="274"/>
      <c r="L3" s="274"/>
      <c r="M3" s="274"/>
      <c r="N3" s="274"/>
      <c r="O3" s="274"/>
    </row>
    <row r="5" spans="1:972" x14ac:dyDescent="0.25">
      <c r="B5" s="317" t="s">
        <v>197</v>
      </c>
      <c r="C5" s="317"/>
      <c r="D5" s="317"/>
      <c r="E5" s="276"/>
      <c r="F5" s="276"/>
      <c r="G5" s="276"/>
      <c r="H5" s="276"/>
      <c r="I5" s="276"/>
      <c r="J5" s="276"/>
      <c r="K5" s="276"/>
      <c r="L5" s="276"/>
      <c r="M5" s="276"/>
      <c r="N5" s="276"/>
      <c r="O5" s="277"/>
    </row>
    <row r="6" spans="1:972" x14ac:dyDescent="0.25">
      <c r="B6" s="278"/>
      <c r="C6" s="172"/>
      <c r="D6" s="174"/>
      <c r="E6" s="174"/>
      <c r="F6" s="174"/>
      <c r="G6" s="174"/>
      <c r="H6" s="174"/>
      <c r="I6" s="174"/>
      <c r="J6" s="174"/>
      <c r="K6" s="174"/>
      <c r="L6" s="174"/>
      <c r="M6" s="174"/>
      <c r="N6" s="174"/>
      <c r="O6" s="279"/>
    </row>
    <row r="7" spans="1:972" s="231" customFormat="1" ht="16.2" customHeight="1" x14ac:dyDescent="0.25">
      <c r="A7" s="224"/>
      <c r="B7" s="280"/>
      <c r="C7" s="281" t="s">
        <v>123</v>
      </c>
      <c r="D7" s="282"/>
      <c r="E7" s="228"/>
      <c r="F7" s="229"/>
      <c r="G7" s="230"/>
      <c r="H7" s="174"/>
      <c r="I7" s="174"/>
      <c r="J7" s="174"/>
      <c r="K7" s="174"/>
      <c r="L7" s="174"/>
      <c r="M7" s="174"/>
      <c r="N7" s="174"/>
      <c r="O7" s="175"/>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c r="FV7" s="224"/>
      <c r="FW7" s="224"/>
      <c r="FX7" s="224"/>
      <c r="FY7" s="224"/>
      <c r="FZ7" s="224"/>
      <c r="GA7" s="224"/>
      <c r="GB7" s="224"/>
      <c r="GC7" s="224"/>
      <c r="GD7" s="224"/>
      <c r="GE7" s="224"/>
      <c r="GF7" s="224"/>
      <c r="GG7" s="224"/>
      <c r="GH7" s="224"/>
      <c r="GI7" s="224"/>
      <c r="GJ7" s="224"/>
      <c r="GK7" s="224"/>
      <c r="GL7" s="224"/>
      <c r="GM7" s="224"/>
      <c r="GN7" s="224"/>
      <c r="GO7" s="224"/>
      <c r="GP7" s="224"/>
      <c r="GQ7" s="224"/>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c r="HV7" s="224"/>
      <c r="HW7" s="224"/>
      <c r="HX7" s="224"/>
      <c r="HY7" s="224"/>
      <c r="HZ7" s="224"/>
      <c r="IA7" s="224"/>
      <c r="IB7" s="224"/>
      <c r="IC7" s="224"/>
      <c r="ID7" s="224"/>
      <c r="IE7" s="224"/>
      <c r="IF7" s="224"/>
      <c r="IG7" s="224"/>
      <c r="IH7" s="224"/>
      <c r="II7" s="224"/>
      <c r="IJ7" s="224"/>
      <c r="IK7" s="224"/>
      <c r="IL7" s="224"/>
      <c r="IM7" s="224"/>
      <c r="IN7" s="224"/>
      <c r="IO7" s="224"/>
      <c r="IP7" s="224"/>
      <c r="IQ7" s="224"/>
      <c r="IR7" s="224"/>
      <c r="IS7" s="224"/>
      <c r="IT7" s="224"/>
      <c r="IU7" s="224"/>
      <c r="IV7" s="224"/>
      <c r="IW7" s="224"/>
      <c r="IX7" s="224"/>
      <c r="IY7" s="224"/>
      <c r="IZ7" s="224"/>
      <c r="JA7" s="224"/>
      <c r="JB7" s="224"/>
      <c r="JC7" s="224"/>
      <c r="JD7" s="224"/>
      <c r="JE7" s="224"/>
      <c r="JF7" s="224"/>
      <c r="JG7" s="224"/>
      <c r="JH7" s="224"/>
      <c r="JI7" s="224"/>
      <c r="JJ7" s="224"/>
      <c r="JK7" s="224"/>
      <c r="JL7" s="224"/>
      <c r="JM7" s="224"/>
      <c r="JN7" s="224"/>
      <c r="JO7" s="224"/>
      <c r="JP7" s="224"/>
      <c r="JQ7" s="224"/>
      <c r="JR7" s="224"/>
      <c r="JS7" s="224"/>
      <c r="JT7" s="224"/>
      <c r="JU7" s="224"/>
      <c r="JV7" s="224"/>
      <c r="JW7" s="224"/>
      <c r="JX7" s="224"/>
      <c r="JY7" s="224"/>
      <c r="JZ7" s="224"/>
      <c r="KA7" s="224"/>
      <c r="KB7" s="224"/>
      <c r="KC7" s="224"/>
      <c r="KD7" s="224"/>
      <c r="KE7" s="224"/>
      <c r="KF7" s="224"/>
      <c r="KG7" s="224"/>
      <c r="KH7" s="224"/>
      <c r="KI7" s="224"/>
      <c r="KJ7" s="224"/>
      <c r="KK7" s="224"/>
      <c r="KL7" s="224"/>
      <c r="KM7" s="224"/>
      <c r="KN7" s="224"/>
      <c r="KO7" s="224"/>
      <c r="KP7" s="224"/>
      <c r="KQ7" s="224"/>
      <c r="KR7" s="224"/>
      <c r="KS7" s="224"/>
      <c r="KT7" s="224"/>
      <c r="KU7" s="224"/>
      <c r="KV7" s="224"/>
      <c r="KW7" s="224"/>
      <c r="KX7" s="224"/>
      <c r="KY7" s="224"/>
      <c r="KZ7" s="224"/>
      <c r="LA7" s="224"/>
      <c r="LB7" s="224"/>
      <c r="LC7" s="224"/>
      <c r="LD7" s="224"/>
      <c r="LE7" s="224"/>
      <c r="LF7" s="224"/>
      <c r="LG7" s="224"/>
      <c r="LH7" s="224"/>
      <c r="LI7" s="224"/>
      <c r="LJ7" s="224"/>
      <c r="LK7" s="224"/>
      <c r="LL7" s="224"/>
      <c r="LM7" s="224"/>
      <c r="LN7" s="224"/>
      <c r="LO7" s="224"/>
      <c r="LP7" s="224"/>
      <c r="LQ7" s="224"/>
      <c r="LR7" s="224"/>
      <c r="LS7" s="224"/>
      <c r="LT7" s="224"/>
      <c r="LU7" s="224"/>
      <c r="LV7" s="224"/>
      <c r="LW7" s="224"/>
      <c r="LX7" s="224"/>
      <c r="LY7" s="224"/>
      <c r="LZ7" s="224"/>
      <c r="MA7" s="224"/>
      <c r="MB7" s="224"/>
      <c r="MC7" s="224"/>
      <c r="MD7" s="224"/>
      <c r="ME7" s="224"/>
      <c r="MF7" s="224"/>
      <c r="MG7" s="224"/>
      <c r="MH7" s="224"/>
      <c r="MI7" s="224"/>
      <c r="MJ7" s="224"/>
      <c r="MK7" s="224"/>
      <c r="ML7" s="224"/>
      <c r="MM7" s="224"/>
      <c r="MN7" s="224"/>
      <c r="MO7" s="224"/>
      <c r="MP7" s="224"/>
      <c r="MQ7" s="224"/>
      <c r="MR7" s="224"/>
      <c r="MS7" s="224"/>
      <c r="MT7" s="224"/>
      <c r="MU7" s="224"/>
      <c r="MV7" s="224"/>
      <c r="MW7" s="224"/>
      <c r="MX7" s="224"/>
      <c r="MY7" s="224"/>
      <c r="MZ7" s="224"/>
      <c r="NA7" s="224"/>
      <c r="NB7" s="224"/>
      <c r="NC7" s="224"/>
      <c r="ND7" s="224"/>
      <c r="NE7" s="224"/>
      <c r="NF7" s="224"/>
      <c r="NG7" s="224"/>
      <c r="NH7" s="224"/>
      <c r="NI7" s="224"/>
      <c r="NJ7" s="224"/>
      <c r="NK7" s="224"/>
      <c r="NL7" s="224"/>
      <c r="NM7" s="224"/>
      <c r="NN7" s="224"/>
      <c r="NO7" s="224"/>
      <c r="NP7" s="224"/>
      <c r="NQ7" s="224"/>
      <c r="NR7" s="224"/>
      <c r="NS7" s="224"/>
      <c r="NT7" s="224"/>
      <c r="NU7" s="224"/>
      <c r="NV7" s="224"/>
      <c r="NW7" s="224"/>
      <c r="NX7" s="224"/>
      <c r="NY7" s="224"/>
      <c r="NZ7" s="224"/>
      <c r="OA7" s="224"/>
      <c r="OB7" s="224"/>
      <c r="OC7" s="224"/>
      <c r="OD7" s="224"/>
      <c r="OE7" s="224"/>
      <c r="OF7" s="224"/>
      <c r="OG7" s="224"/>
      <c r="OH7" s="224"/>
      <c r="OI7" s="224"/>
      <c r="OJ7" s="224"/>
      <c r="OK7" s="224"/>
      <c r="OL7" s="224"/>
      <c r="OM7" s="224"/>
      <c r="ON7" s="224"/>
      <c r="OO7" s="224"/>
      <c r="OP7" s="224"/>
      <c r="OQ7" s="224"/>
      <c r="OR7" s="224"/>
      <c r="OS7" s="224"/>
      <c r="OT7" s="224"/>
      <c r="OU7" s="224"/>
      <c r="OV7" s="224"/>
      <c r="OW7" s="224"/>
      <c r="OX7" s="224"/>
      <c r="OY7" s="224"/>
      <c r="OZ7" s="224"/>
      <c r="PA7" s="224"/>
      <c r="PB7" s="224"/>
      <c r="PC7" s="224"/>
      <c r="PD7" s="224"/>
      <c r="PE7" s="224"/>
      <c r="PF7" s="224"/>
      <c r="PG7" s="224"/>
      <c r="PH7" s="224"/>
      <c r="PI7" s="224"/>
      <c r="PJ7" s="224"/>
      <c r="PK7" s="224"/>
      <c r="PL7" s="224"/>
      <c r="PM7" s="224"/>
      <c r="PN7" s="224"/>
      <c r="PO7" s="224"/>
      <c r="PP7" s="224"/>
      <c r="PQ7" s="224"/>
      <c r="PR7" s="224"/>
      <c r="PS7" s="224"/>
      <c r="PT7" s="224"/>
      <c r="PU7" s="224"/>
      <c r="PV7" s="224"/>
      <c r="PW7" s="224"/>
      <c r="PX7" s="224"/>
      <c r="PY7" s="224"/>
      <c r="PZ7" s="224"/>
      <c r="QA7" s="224"/>
      <c r="QB7" s="224"/>
      <c r="QC7" s="224"/>
      <c r="QD7" s="224"/>
      <c r="QE7" s="224"/>
      <c r="QF7" s="224"/>
      <c r="QG7" s="224"/>
      <c r="QH7" s="224"/>
      <c r="QI7" s="224"/>
      <c r="QJ7" s="224"/>
      <c r="QK7" s="224"/>
      <c r="QL7" s="224"/>
      <c r="QM7" s="224"/>
      <c r="QN7" s="224"/>
      <c r="QO7" s="224"/>
      <c r="QP7" s="224"/>
      <c r="QQ7" s="224"/>
      <c r="QR7" s="224"/>
      <c r="QS7" s="224"/>
      <c r="QT7" s="224"/>
      <c r="QU7" s="224"/>
      <c r="QV7" s="224"/>
      <c r="QW7" s="224"/>
      <c r="QX7" s="224"/>
      <c r="QY7" s="224"/>
      <c r="QZ7" s="224"/>
      <c r="RA7" s="224"/>
      <c r="RB7" s="224"/>
      <c r="RC7" s="224"/>
      <c r="RD7" s="224"/>
      <c r="RE7" s="224"/>
      <c r="RF7" s="224"/>
      <c r="RG7" s="224"/>
      <c r="RH7" s="224"/>
      <c r="RI7" s="224"/>
      <c r="RJ7" s="224"/>
      <c r="RK7" s="224"/>
      <c r="RL7" s="224"/>
      <c r="RM7" s="224"/>
      <c r="RN7" s="224"/>
      <c r="RO7" s="224"/>
      <c r="RP7" s="224"/>
      <c r="RQ7" s="224"/>
      <c r="RR7" s="224"/>
      <c r="RS7" s="224"/>
      <c r="RT7" s="224"/>
      <c r="RU7" s="224"/>
      <c r="RV7" s="224"/>
      <c r="RW7" s="224"/>
      <c r="RX7" s="224"/>
      <c r="RY7" s="224"/>
      <c r="RZ7" s="224"/>
      <c r="SA7" s="224"/>
      <c r="SB7" s="224"/>
      <c r="SC7" s="224"/>
      <c r="SD7" s="224"/>
      <c r="SE7" s="224"/>
      <c r="SF7" s="224"/>
      <c r="SG7" s="224"/>
      <c r="SH7" s="224"/>
      <c r="SI7" s="224"/>
      <c r="SJ7" s="224"/>
      <c r="SK7" s="224"/>
      <c r="SL7" s="224"/>
      <c r="SM7" s="224"/>
      <c r="SN7" s="224"/>
      <c r="SO7" s="224"/>
      <c r="SP7" s="224"/>
      <c r="SQ7" s="224"/>
      <c r="SR7" s="224"/>
      <c r="SS7" s="224"/>
      <c r="ST7" s="224"/>
      <c r="SU7" s="224"/>
      <c r="SV7" s="224"/>
      <c r="SW7" s="224"/>
      <c r="SX7" s="224"/>
      <c r="SY7" s="224"/>
      <c r="SZ7" s="224"/>
      <c r="TA7" s="224"/>
      <c r="TB7" s="224"/>
      <c r="TC7" s="224"/>
      <c r="TD7" s="224"/>
      <c r="TE7" s="224"/>
      <c r="TF7" s="224"/>
      <c r="TG7" s="224"/>
      <c r="TH7" s="224"/>
      <c r="TI7" s="224"/>
      <c r="TJ7" s="224"/>
      <c r="TK7" s="224"/>
      <c r="TL7" s="224"/>
      <c r="TM7" s="224"/>
      <c r="TN7" s="224"/>
      <c r="TO7" s="224"/>
      <c r="TP7" s="224"/>
      <c r="TQ7" s="224"/>
      <c r="TR7" s="224"/>
      <c r="TS7" s="224"/>
      <c r="TT7" s="224"/>
      <c r="TU7" s="224"/>
      <c r="TV7" s="224"/>
      <c r="TW7" s="224"/>
      <c r="TX7" s="224"/>
      <c r="TY7" s="224"/>
      <c r="TZ7" s="224"/>
      <c r="UA7" s="224"/>
      <c r="UB7" s="224"/>
      <c r="UC7" s="224"/>
      <c r="UD7" s="224"/>
      <c r="UE7" s="224"/>
      <c r="UF7" s="224"/>
      <c r="UG7" s="224"/>
      <c r="UH7" s="224"/>
      <c r="UI7" s="224"/>
      <c r="UJ7" s="224"/>
      <c r="UK7" s="224"/>
      <c r="UL7" s="224"/>
      <c r="UM7" s="224"/>
      <c r="UN7" s="224"/>
      <c r="UO7" s="224"/>
      <c r="UP7" s="224"/>
      <c r="UQ7" s="224"/>
      <c r="UR7" s="224"/>
      <c r="US7" s="224"/>
      <c r="UT7" s="224"/>
      <c r="UU7" s="224"/>
      <c r="UV7" s="224"/>
      <c r="UW7" s="224"/>
      <c r="UX7" s="224"/>
      <c r="UY7" s="224"/>
      <c r="UZ7" s="224"/>
      <c r="VA7" s="224"/>
      <c r="VB7" s="224"/>
      <c r="VC7" s="224"/>
      <c r="VD7" s="224"/>
      <c r="VE7" s="224"/>
      <c r="VF7" s="224"/>
      <c r="VG7" s="224"/>
      <c r="VH7" s="224"/>
      <c r="VI7" s="224"/>
      <c r="VJ7" s="224"/>
      <c r="VK7" s="224"/>
      <c r="VL7" s="224"/>
      <c r="VM7" s="224"/>
      <c r="VN7" s="224"/>
      <c r="VO7" s="224"/>
      <c r="VP7" s="224"/>
      <c r="VQ7" s="224"/>
      <c r="VR7" s="224"/>
      <c r="VS7" s="224"/>
      <c r="VT7" s="224"/>
      <c r="VU7" s="224"/>
      <c r="VV7" s="224"/>
      <c r="VW7" s="224"/>
      <c r="VX7" s="224"/>
      <c r="VY7" s="224"/>
      <c r="VZ7" s="224"/>
      <c r="WA7" s="224"/>
      <c r="WB7" s="224"/>
      <c r="WC7" s="224"/>
      <c r="WD7" s="224"/>
      <c r="WE7" s="224"/>
      <c r="WF7" s="224"/>
      <c r="WG7" s="224"/>
      <c r="WH7" s="224"/>
      <c r="WI7" s="224"/>
      <c r="WJ7" s="224"/>
      <c r="WK7" s="224"/>
      <c r="WL7" s="224"/>
      <c r="WM7" s="224"/>
      <c r="WN7" s="224"/>
      <c r="WO7" s="224"/>
      <c r="WP7" s="224"/>
      <c r="WQ7" s="224"/>
      <c r="WR7" s="224"/>
      <c r="WS7" s="224"/>
      <c r="WT7" s="224"/>
      <c r="WU7" s="224"/>
      <c r="WV7" s="224"/>
      <c r="WW7" s="224"/>
      <c r="WX7" s="224"/>
      <c r="WY7" s="224"/>
      <c r="WZ7" s="224"/>
      <c r="XA7" s="224"/>
      <c r="XB7" s="224"/>
      <c r="XC7" s="224"/>
      <c r="XD7" s="224"/>
      <c r="XE7" s="224"/>
      <c r="XF7" s="224"/>
      <c r="XG7" s="224"/>
      <c r="XH7" s="224"/>
      <c r="XI7" s="224"/>
      <c r="XJ7" s="224"/>
      <c r="XK7" s="224"/>
      <c r="XL7" s="224"/>
      <c r="XM7" s="224"/>
      <c r="XN7" s="224"/>
      <c r="XO7" s="224"/>
      <c r="XP7" s="224"/>
      <c r="XQ7" s="224"/>
      <c r="XR7" s="224"/>
      <c r="XS7" s="224"/>
      <c r="XT7" s="224"/>
      <c r="XU7" s="224"/>
      <c r="XV7" s="224"/>
      <c r="XW7" s="224"/>
      <c r="XX7" s="224"/>
      <c r="XY7" s="224"/>
      <c r="XZ7" s="224"/>
      <c r="YA7" s="224"/>
      <c r="YB7" s="224"/>
      <c r="YC7" s="224"/>
      <c r="YD7" s="224"/>
      <c r="YE7" s="224"/>
      <c r="YF7" s="224"/>
      <c r="YG7" s="224"/>
      <c r="YH7" s="224"/>
      <c r="YI7" s="224"/>
      <c r="YJ7" s="224"/>
      <c r="YK7" s="224"/>
      <c r="YL7" s="224"/>
      <c r="YM7" s="224"/>
      <c r="YN7" s="224"/>
      <c r="YO7" s="224"/>
      <c r="YP7" s="224"/>
      <c r="YQ7" s="224"/>
      <c r="YR7" s="224"/>
      <c r="YS7" s="224"/>
      <c r="YT7" s="224"/>
      <c r="YU7" s="224"/>
      <c r="YV7" s="224"/>
      <c r="YW7" s="224"/>
      <c r="YX7" s="224"/>
      <c r="YY7" s="224"/>
      <c r="YZ7" s="224"/>
      <c r="ZA7" s="224"/>
      <c r="ZB7" s="224"/>
      <c r="ZC7" s="224"/>
      <c r="ZD7" s="224"/>
      <c r="ZE7" s="224"/>
      <c r="ZF7" s="224"/>
      <c r="ZG7" s="224"/>
      <c r="ZH7" s="224"/>
      <c r="ZI7" s="224"/>
      <c r="ZJ7" s="224"/>
      <c r="ZK7" s="224"/>
      <c r="ZL7" s="224"/>
      <c r="ZM7" s="224"/>
      <c r="ZN7" s="224"/>
      <c r="ZO7" s="224"/>
      <c r="ZP7" s="224"/>
      <c r="ZQ7" s="224"/>
      <c r="ZR7" s="224"/>
      <c r="ZS7" s="224"/>
      <c r="ZT7" s="224"/>
      <c r="ZU7" s="224"/>
      <c r="ZV7" s="224"/>
      <c r="ZW7" s="224"/>
      <c r="ZX7" s="224"/>
      <c r="ZY7" s="224"/>
      <c r="ZZ7" s="224"/>
      <c r="AAA7" s="224"/>
      <c r="AAB7" s="224"/>
      <c r="AAC7" s="224"/>
      <c r="AAD7" s="224"/>
      <c r="AAE7" s="224"/>
      <c r="AAF7" s="224"/>
      <c r="AAG7" s="224"/>
      <c r="AAH7" s="224"/>
      <c r="AAI7" s="224"/>
      <c r="AAJ7" s="224"/>
      <c r="AAK7" s="224"/>
      <c r="AAL7" s="224"/>
      <c r="AAM7" s="224"/>
      <c r="AAN7" s="224"/>
      <c r="AAO7" s="224"/>
      <c r="AAP7" s="224"/>
      <c r="AAQ7" s="224"/>
      <c r="AAR7" s="224"/>
      <c r="AAS7" s="224"/>
      <c r="AAT7" s="224"/>
      <c r="AAU7" s="224"/>
      <c r="AAV7" s="224"/>
      <c r="AAW7" s="224"/>
      <c r="AAX7" s="224"/>
      <c r="AAY7" s="224"/>
      <c r="AAZ7" s="224"/>
      <c r="ABA7" s="224"/>
      <c r="ABB7" s="224"/>
      <c r="ABC7" s="224"/>
      <c r="ABD7" s="224"/>
      <c r="ABE7" s="224"/>
      <c r="ABF7" s="224"/>
      <c r="ABG7" s="224"/>
      <c r="ABH7" s="224"/>
      <c r="ABI7" s="224"/>
      <c r="ABJ7" s="224"/>
      <c r="ABK7" s="224"/>
      <c r="ABL7" s="224"/>
      <c r="ABM7" s="224"/>
      <c r="ABN7" s="224"/>
      <c r="ABO7" s="224"/>
      <c r="ABP7" s="224"/>
      <c r="ABQ7" s="224"/>
      <c r="ABR7" s="224"/>
      <c r="ABS7" s="224"/>
      <c r="ABT7" s="224"/>
      <c r="ABU7" s="224"/>
      <c r="ABV7" s="224"/>
      <c r="ABW7" s="224"/>
      <c r="ABX7" s="224"/>
      <c r="ABY7" s="224"/>
      <c r="ABZ7" s="224"/>
      <c r="ACA7" s="224"/>
      <c r="ACB7" s="224"/>
      <c r="ACC7" s="224"/>
      <c r="ACD7" s="224"/>
      <c r="ACE7" s="224"/>
      <c r="ACF7" s="224"/>
      <c r="ACG7" s="224"/>
      <c r="ACH7" s="224"/>
      <c r="ACI7" s="224"/>
      <c r="ACJ7" s="224"/>
      <c r="ACK7" s="224"/>
      <c r="ACL7" s="224"/>
      <c r="ACM7" s="224"/>
      <c r="ACN7" s="224"/>
      <c r="ACO7" s="224"/>
      <c r="ACP7" s="224"/>
      <c r="ACQ7" s="224"/>
      <c r="ACR7" s="224"/>
      <c r="ACS7" s="224"/>
      <c r="ACT7" s="224"/>
      <c r="ACU7" s="224"/>
      <c r="ACV7" s="224"/>
      <c r="ACW7" s="224"/>
      <c r="ACX7" s="224"/>
      <c r="ACY7" s="224"/>
      <c r="ACZ7" s="224"/>
      <c r="ADA7" s="224"/>
      <c r="ADB7" s="224"/>
      <c r="ADC7" s="224"/>
      <c r="ADD7" s="224"/>
      <c r="ADE7" s="224"/>
      <c r="ADF7" s="224"/>
      <c r="ADG7" s="224"/>
      <c r="ADH7" s="224"/>
      <c r="ADI7" s="224"/>
      <c r="ADJ7" s="224"/>
      <c r="ADK7" s="224"/>
      <c r="ADL7" s="224"/>
      <c r="ADM7" s="224"/>
      <c r="ADN7" s="224"/>
      <c r="ADO7" s="224"/>
      <c r="ADP7" s="224"/>
      <c r="ADQ7" s="224"/>
      <c r="ADR7" s="224"/>
      <c r="ADS7" s="224"/>
      <c r="ADT7" s="224"/>
      <c r="ADU7" s="224"/>
      <c r="ADV7" s="224"/>
      <c r="ADW7" s="224"/>
      <c r="ADX7" s="224"/>
      <c r="ADY7" s="224"/>
      <c r="ADZ7" s="224"/>
      <c r="AEA7" s="224"/>
      <c r="AEB7" s="224"/>
      <c r="AEC7" s="224"/>
      <c r="AED7" s="224"/>
      <c r="AEE7" s="224"/>
      <c r="AEF7" s="224"/>
      <c r="AEG7" s="224"/>
      <c r="AEH7" s="224"/>
      <c r="AEI7" s="224"/>
      <c r="AEJ7" s="224"/>
      <c r="AEK7" s="224"/>
      <c r="AEL7" s="224"/>
      <c r="AEM7" s="224"/>
      <c r="AEN7" s="224"/>
      <c r="AEO7" s="224"/>
      <c r="AEP7" s="224"/>
      <c r="AEQ7" s="224"/>
      <c r="AER7" s="224"/>
      <c r="AES7" s="224"/>
      <c r="AET7" s="224"/>
      <c r="AEU7" s="224"/>
      <c r="AEV7" s="224"/>
      <c r="AEW7" s="224"/>
      <c r="AEX7" s="224"/>
      <c r="AEY7" s="224"/>
      <c r="AEZ7" s="224"/>
      <c r="AFA7" s="224"/>
      <c r="AFB7" s="224"/>
      <c r="AFC7" s="224"/>
      <c r="AFD7" s="224"/>
      <c r="AFE7" s="224"/>
      <c r="AFF7" s="224"/>
      <c r="AFG7" s="224"/>
      <c r="AFH7" s="224"/>
      <c r="AFI7" s="224"/>
      <c r="AFJ7" s="224"/>
      <c r="AFK7" s="224"/>
      <c r="AFL7" s="224"/>
      <c r="AFM7" s="224"/>
      <c r="AFN7" s="224"/>
      <c r="AFO7" s="224"/>
      <c r="AFP7" s="224"/>
      <c r="AFQ7" s="224"/>
      <c r="AFR7" s="224"/>
      <c r="AFS7" s="224"/>
      <c r="AFT7" s="224"/>
      <c r="AFU7" s="224"/>
      <c r="AFV7" s="224"/>
      <c r="AFW7" s="224"/>
      <c r="AFX7" s="224"/>
      <c r="AFY7" s="224"/>
      <c r="AFZ7" s="224"/>
      <c r="AGA7" s="224"/>
      <c r="AGB7" s="224"/>
      <c r="AGC7" s="224"/>
      <c r="AGD7" s="224"/>
      <c r="AGE7" s="224"/>
      <c r="AGF7" s="224"/>
      <c r="AGG7" s="224"/>
      <c r="AGH7" s="224"/>
      <c r="AGI7" s="224"/>
      <c r="AGJ7" s="224"/>
      <c r="AGK7" s="224"/>
      <c r="AGL7" s="224"/>
      <c r="AGM7" s="224"/>
      <c r="AGN7" s="224"/>
      <c r="AGO7" s="224"/>
      <c r="AGP7" s="224"/>
      <c r="AGQ7" s="224"/>
      <c r="AGR7" s="224"/>
      <c r="AGS7" s="224"/>
      <c r="AGT7" s="224"/>
      <c r="AGU7" s="224"/>
      <c r="AGV7" s="224"/>
      <c r="AGW7" s="224"/>
      <c r="AGX7" s="224"/>
      <c r="AGY7" s="224"/>
      <c r="AGZ7" s="224"/>
      <c r="AHA7" s="224"/>
      <c r="AHB7" s="224"/>
      <c r="AHC7" s="224"/>
      <c r="AHD7" s="224"/>
      <c r="AHE7" s="224"/>
      <c r="AHF7" s="224"/>
      <c r="AHG7" s="224"/>
      <c r="AHH7" s="224"/>
      <c r="AHI7" s="224"/>
      <c r="AHJ7" s="224"/>
      <c r="AHK7" s="224"/>
      <c r="AHL7" s="224"/>
      <c r="AHM7" s="224"/>
      <c r="AHN7" s="224"/>
      <c r="AHO7" s="224"/>
      <c r="AHP7" s="224"/>
      <c r="AHQ7" s="224"/>
      <c r="AHR7" s="224"/>
      <c r="AHS7" s="224"/>
      <c r="AHT7" s="224"/>
      <c r="AHU7" s="224"/>
      <c r="AHV7" s="224"/>
      <c r="AHW7" s="224"/>
      <c r="AHX7" s="224"/>
      <c r="AHY7" s="224"/>
      <c r="AHZ7" s="224"/>
      <c r="AIA7" s="224"/>
      <c r="AIB7" s="224"/>
      <c r="AIC7" s="224"/>
      <c r="AID7" s="224"/>
      <c r="AIE7" s="224"/>
      <c r="AIF7" s="224"/>
      <c r="AIG7" s="224"/>
      <c r="AIH7" s="224"/>
      <c r="AII7" s="224"/>
      <c r="AIJ7" s="224"/>
      <c r="AIK7" s="224"/>
      <c r="AIL7" s="224"/>
      <c r="AIM7" s="224"/>
      <c r="AIN7" s="224"/>
      <c r="AIO7" s="224"/>
      <c r="AIP7" s="224"/>
      <c r="AIQ7" s="224"/>
      <c r="AIR7" s="224"/>
      <c r="AIS7" s="224"/>
      <c r="AIT7" s="224"/>
      <c r="AIU7" s="224"/>
      <c r="AIV7" s="224"/>
      <c r="AIW7" s="224"/>
      <c r="AIX7" s="224"/>
      <c r="AIY7" s="224"/>
      <c r="AIZ7" s="224"/>
      <c r="AJA7" s="224"/>
      <c r="AJB7" s="224"/>
      <c r="AJC7" s="224"/>
      <c r="AJD7" s="224"/>
      <c r="AJE7" s="224"/>
      <c r="AJF7" s="224"/>
      <c r="AJG7" s="224"/>
      <c r="AJH7" s="224"/>
      <c r="AJI7" s="224"/>
      <c r="AJJ7" s="224"/>
      <c r="AJK7" s="224"/>
      <c r="AJL7" s="224"/>
      <c r="AJM7" s="224"/>
      <c r="AJN7" s="224"/>
      <c r="AJO7" s="224"/>
      <c r="AJP7" s="224"/>
      <c r="AJQ7" s="224"/>
      <c r="AJR7" s="224"/>
      <c r="AJS7" s="224"/>
      <c r="AJT7" s="224"/>
      <c r="AJU7" s="224"/>
      <c r="AJV7" s="224"/>
      <c r="AJW7" s="224"/>
      <c r="AJX7" s="224"/>
      <c r="AJY7" s="224"/>
      <c r="AJZ7" s="224"/>
      <c r="AKA7" s="224"/>
      <c r="AKB7" s="224"/>
      <c r="AKC7" s="224"/>
      <c r="AKD7" s="224"/>
      <c r="AKE7" s="224"/>
      <c r="AKF7" s="224"/>
      <c r="AKG7" s="224"/>
      <c r="AKH7" s="224"/>
      <c r="AKI7" s="224"/>
      <c r="AKJ7" s="224"/>
    </row>
    <row r="8" spans="1:972" x14ac:dyDescent="0.25">
      <c r="B8" s="278"/>
      <c r="C8" s="172"/>
      <c r="D8" s="174"/>
      <c r="E8" s="174"/>
      <c r="F8" s="174"/>
      <c r="G8" s="174"/>
      <c r="H8" s="174"/>
      <c r="I8" s="174"/>
      <c r="J8" s="174"/>
      <c r="K8" s="174"/>
      <c r="L8" s="174"/>
      <c r="M8" s="174"/>
      <c r="N8" s="174"/>
      <c r="O8" s="279"/>
    </row>
    <row r="9" spans="1:972" s="287" customFormat="1" x14ac:dyDescent="0.25">
      <c r="A9" s="283"/>
      <c r="B9" s="278"/>
      <c r="C9" s="180" t="s">
        <v>20</v>
      </c>
      <c r="D9" s="284"/>
      <c r="E9" s="285" t="str">
        <f>IF('3) Ajánlatkérői_adatok'!E$14="Kérjük, válasszon!","",('3) Ajánlatkérői_adatok'!E$14))</f>
        <v/>
      </c>
      <c r="F9" s="285" t="str">
        <f>IF('3) Ajánlatkérői_adatok'!F$14="Kérjük, válasszon!","",('3) Ajánlatkérői_adatok'!F$14))</f>
        <v/>
      </c>
      <c r="G9" s="285" t="str">
        <f>IF('3) Ajánlatkérői_adatok'!G$14="Kérjük, válasszon!","",('3) Ajánlatkérői_adatok'!G$14))</f>
        <v/>
      </c>
      <c r="H9" s="285" t="str">
        <f>IF('3) Ajánlatkérői_adatok'!H$14="Kérjük, válasszon!","",('3) Ajánlatkérői_adatok'!H$14))</f>
        <v/>
      </c>
      <c r="I9" s="285" t="str">
        <f>IF('3) Ajánlatkérői_adatok'!I$14="Kérjük, válasszon!","",('3) Ajánlatkérői_adatok'!I$14))</f>
        <v/>
      </c>
      <c r="J9" s="285" t="str">
        <f>IF('3) Ajánlatkérői_adatok'!J$14="Kérjük, válasszon!","",('3) Ajánlatkérői_adatok'!J$14))</f>
        <v/>
      </c>
      <c r="K9" s="285" t="str">
        <f>IF('3) Ajánlatkérői_adatok'!K$14="Kérjük, válasszon!","",('3) Ajánlatkérői_adatok'!K$14))</f>
        <v/>
      </c>
      <c r="L9" s="285" t="str">
        <f>IF('3) Ajánlatkérői_adatok'!L$14="Kérjük, válasszon!","",('3) Ajánlatkérői_adatok'!L$14))</f>
        <v/>
      </c>
      <c r="M9" s="285" t="str">
        <f>IF('3) Ajánlatkérői_adatok'!M$14="Kérjük, válasszon!","",('3) Ajánlatkérői_adatok'!M$14))</f>
        <v/>
      </c>
      <c r="N9" s="285" t="str">
        <f>IF('3) Ajánlatkérői_adatok'!N$14="Kérjük, válasszon!","",('3) Ajánlatkérői_adatok'!N$14))</f>
        <v/>
      </c>
      <c r="O9" s="286"/>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c r="CY9" s="283"/>
      <c r="CZ9" s="283"/>
      <c r="DA9" s="283"/>
      <c r="DB9" s="283"/>
      <c r="DC9" s="283"/>
      <c r="DD9" s="283"/>
      <c r="DE9" s="283"/>
      <c r="DF9" s="283"/>
      <c r="DG9" s="283"/>
      <c r="DH9" s="283"/>
      <c r="DI9" s="283"/>
      <c r="DJ9" s="283"/>
      <c r="DK9" s="283"/>
      <c r="DL9" s="283"/>
      <c r="DM9" s="283"/>
      <c r="DN9" s="283"/>
      <c r="DO9" s="283"/>
      <c r="DP9" s="283"/>
      <c r="DQ9" s="283"/>
      <c r="DR9" s="283"/>
      <c r="DS9" s="283"/>
      <c r="DT9" s="283"/>
      <c r="DU9" s="283"/>
      <c r="DV9" s="283"/>
      <c r="DW9" s="283"/>
      <c r="DX9" s="283"/>
      <c r="DY9" s="283"/>
      <c r="DZ9" s="283"/>
      <c r="EA9" s="283"/>
      <c r="EB9" s="283"/>
      <c r="EC9" s="283"/>
      <c r="ED9" s="283"/>
      <c r="EE9" s="283"/>
      <c r="EF9" s="283"/>
      <c r="EG9" s="283"/>
      <c r="EH9" s="283"/>
      <c r="EI9" s="283"/>
      <c r="EJ9" s="283"/>
      <c r="EK9" s="283"/>
      <c r="EL9" s="283"/>
      <c r="EM9" s="283"/>
      <c r="EN9" s="283"/>
      <c r="EO9" s="283"/>
      <c r="EP9" s="283"/>
      <c r="EQ9" s="283"/>
      <c r="ER9" s="283"/>
      <c r="ES9" s="283"/>
      <c r="ET9" s="283"/>
      <c r="EU9" s="283"/>
      <c r="EV9" s="283"/>
      <c r="EW9" s="283"/>
      <c r="EX9" s="283"/>
      <c r="EY9" s="283"/>
      <c r="EZ9" s="283"/>
      <c r="FA9" s="283"/>
      <c r="FB9" s="283"/>
      <c r="FC9" s="283"/>
      <c r="FD9" s="283"/>
      <c r="FE9" s="283"/>
      <c r="FF9" s="283"/>
      <c r="FG9" s="283"/>
      <c r="FH9" s="283"/>
      <c r="FI9" s="283"/>
      <c r="FJ9" s="283"/>
      <c r="FK9" s="283"/>
      <c r="FL9" s="283"/>
      <c r="FM9" s="283"/>
      <c r="FN9" s="283"/>
      <c r="FO9" s="283"/>
      <c r="FP9" s="283"/>
      <c r="FQ9" s="283"/>
      <c r="FR9" s="283"/>
      <c r="FS9" s="283"/>
      <c r="FT9" s="283"/>
      <c r="FU9" s="283"/>
      <c r="FV9" s="283"/>
      <c r="FW9" s="283"/>
      <c r="FX9" s="283"/>
      <c r="FY9" s="283"/>
      <c r="FZ9" s="283"/>
      <c r="GA9" s="283"/>
      <c r="GB9" s="283"/>
      <c r="GC9" s="283"/>
      <c r="GD9" s="283"/>
      <c r="GE9" s="283"/>
      <c r="GF9" s="283"/>
      <c r="GG9" s="283"/>
      <c r="GH9" s="283"/>
      <c r="GI9" s="283"/>
      <c r="GJ9" s="283"/>
      <c r="GK9" s="283"/>
      <c r="GL9" s="283"/>
      <c r="GM9" s="283"/>
      <c r="GN9" s="283"/>
      <c r="GO9" s="283"/>
      <c r="GP9" s="283"/>
      <c r="GQ9" s="283"/>
      <c r="GR9" s="283"/>
      <c r="GS9" s="283"/>
      <c r="GT9" s="283"/>
      <c r="GU9" s="283"/>
      <c r="GV9" s="283"/>
      <c r="GW9" s="283"/>
      <c r="GX9" s="283"/>
      <c r="GY9" s="283"/>
      <c r="GZ9" s="283"/>
      <c r="HA9" s="283"/>
      <c r="HB9" s="283"/>
      <c r="HC9" s="283"/>
      <c r="HD9" s="283"/>
      <c r="HE9" s="283"/>
      <c r="HF9" s="283"/>
      <c r="HG9" s="283"/>
      <c r="HH9" s="283"/>
      <c r="HI9" s="283"/>
      <c r="HJ9" s="283"/>
      <c r="HK9" s="283"/>
      <c r="HL9" s="283"/>
      <c r="HM9" s="283"/>
      <c r="HN9" s="283"/>
      <c r="HO9" s="283"/>
      <c r="HP9" s="283"/>
      <c r="HQ9" s="283"/>
      <c r="HR9" s="283"/>
      <c r="HS9" s="283"/>
      <c r="HT9" s="283"/>
      <c r="HU9" s="283"/>
      <c r="HV9" s="283"/>
      <c r="HW9" s="283"/>
      <c r="HX9" s="283"/>
      <c r="HY9" s="283"/>
      <c r="HZ9" s="283"/>
      <c r="IA9" s="283"/>
      <c r="IB9" s="283"/>
      <c r="IC9" s="283"/>
      <c r="ID9" s="283"/>
      <c r="IE9" s="283"/>
      <c r="IF9" s="283"/>
      <c r="IG9" s="283"/>
      <c r="IH9" s="283"/>
      <c r="II9" s="283"/>
      <c r="IJ9" s="283"/>
      <c r="IK9" s="283"/>
      <c r="IL9" s="283"/>
      <c r="IM9" s="283"/>
      <c r="IN9" s="283"/>
      <c r="IO9" s="283"/>
      <c r="IP9" s="283"/>
      <c r="IQ9" s="283"/>
      <c r="IR9" s="283"/>
      <c r="IS9" s="283"/>
      <c r="IT9" s="283"/>
      <c r="IU9" s="283"/>
      <c r="IV9" s="283"/>
      <c r="IW9" s="283"/>
      <c r="IX9" s="283"/>
      <c r="IY9" s="283"/>
      <c r="IZ9" s="283"/>
      <c r="JA9" s="283"/>
      <c r="JB9" s="283"/>
      <c r="JC9" s="283"/>
      <c r="JD9" s="283"/>
      <c r="JE9" s="283"/>
      <c r="JF9" s="283"/>
      <c r="JG9" s="283"/>
      <c r="JH9" s="283"/>
      <c r="JI9" s="283"/>
      <c r="JJ9" s="283"/>
      <c r="JK9" s="283"/>
      <c r="JL9" s="283"/>
      <c r="JM9" s="283"/>
      <c r="JN9" s="283"/>
      <c r="JO9" s="283"/>
      <c r="JP9" s="283"/>
      <c r="JQ9" s="283"/>
      <c r="JR9" s="283"/>
      <c r="JS9" s="283"/>
      <c r="JT9" s="283"/>
      <c r="JU9" s="283"/>
      <c r="JV9" s="283"/>
      <c r="JW9" s="283"/>
      <c r="JX9" s="283"/>
      <c r="JY9" s="283"/>
      <c r="JZ9" s="283"/>
      <c r="KA9" s="283"/>
      <c r="KB9" s="283"/>
      <c r="KC9" s="283"/>
      <c r="KD9" s="283"/>
      <c r="KE9" s="283"/>
      <c r="KF9" s="283"/>
      <c r="KG9" s="283"/>
      <c r="KH9" s="283"/>
      <c r="KI9" s="283"/>
      <c r="KJ9" s="283"/>
      <c r="KK9" s="283"/>
      <c r="KL9" s="283"/>
      <c r="KM9" s="283"/>
      <c r="KN9" s="283"/>
      <c r="KO9" s="283"/>
      <c r="KP9" s="283"/>
      <c r="KQ9" s="283"/>
      <c r="KR9" s="283"/>
      <c r="KS9" s="283"/>
      <c r="KT9" s="283"/>
      <c r="KU9" s="283"/>
      <c r="KV9" s="283"/>
      <c r="KW9" s="283"/>
      <c r="KX9" s="283"/>
      <c r="KY9" s="283"/>
      <c r="KZ9" s="283"/>
      <c r="LA9" s="283"/>
      <c r="LB9" s="283"/>
      <c r="LC9" s="283"/>
      <c r="LD9" s="283"/>
      <c r="LE9" s="283"/>
      <c r="LF9" s="283"/>
      <c r="LG9" s="283"/>
      <c r="LH9" s="283"/>
      <c r="LI9" s="283"/>
      <c r="LJ9" s="283"/>
      <c r="LK9" s="283"/>
      <c r="LL9" s="283"/>
      <c r="LM9" s="283"/>
      <c r="LN9" s="283"/>
      <c r="LO9" s="283"/>
      <c r="LP9" s="283"/>
      <c r="LQ9" s="283"/>
      <c r="LR9" s="283"/>
      <c r="LS9" s="283"/>
      <c r="LT9" s="283"/>
      <c r="LU9" s="283"/>
      <c r="LV9" s="283"/>
      <c r="LW9" s="283"/>
      <c r="LX9" s="283"/>
      <c r="LY9" s="283"/>
      <c r="LZ9" s="283"/>
      <c r="MA9" s="283"/>
      <c r="MB9" s="283"/>
      <c r="MC9" s="283"/>
      <c r="MD9" s="283"/>
      <c r="ME9" s="283"/>
      <c r="MF9" s="283"/>
      <c r="MG9" s="283"/>
      <c r="MH9" s="283"/>
      <c r="MI9" s="283"/>
      <c r="MJ9" s="283"/>
      <c r="MK9" s="283"/>
      <c r="ML9" s="283"/>
      <c r="MM9" s="283"/>
      <c r="MN9" s="283"/>
      <c r="MO9" s="283"/>
      <c r="MP9" s="283"/>
      <c r="MQ9" s="283"/>
      <c r="MR9" s="283"/>
      <c r="MS9" s="283"/>
      <c r="MT9" s="283"/>
      <c r="MU9" s="283"/>
      <c r="MV9" s="283"/>
      <c r="MW9" s="283"/>
      <c r="MX9" s="283"/>
      <c r="MY9" s="283"/>
      <c r="MZ9" s="283"/>
      <c r="NA9" s="283"/>
      <c r="NB9" s="283"/>
      <c r="NC9" s="283"/>
      <c r="ND9" s="283"/>
      <c r="NE9" s="283"/>
      <c r="NF9" s="283"/>
      <c r="NG9" s="283"/>
      <c r="NH9" s="283"/>
      <c r="NI9" s="283"/>
      <c r="NJ9" s="283"/>
      <c r="NK9" s="283"/>
      <c r="NL9" s="283"/>
      <c r="NM9" s="283"/>
      <c r="NN9" s="283"/>
      <c r="NO9" s="283"/>
      <c r="NP9" s="283"/>
      <c r="NQ9" s="283"/>
      <c r="NR9" s="283"/>
      <c r="NS9" s="283"/>
      <c r="NT9" s="283"/>
      <c r="NU9" s="283"/>
      <c r="NV9" s="283"/>
      <c r="NW9" s="283"/>
      <c r="NX9" s="283"/>
      <c r="NY9" s="283"/>
      <c r="NZ9" s="283"/>
      <c r="OA9" s="283"/>
      <c r="OB9" s="283"/>
      <c r="OC9" s="283"/>
      <c r="OD9" s="283"/>
      <c r="OE9" s="283"/>
      <c r="OF9" s="283"/>
      <c r="OG9" s="283"/>
      <c r="OH9" s="283"/>
      <c r="OI9" s="283"/>
      <c r="OJ9" s="283"/>
      <c r="OK9" s="283"/>
      <c r="OL9" s="283"/>
      <c r="OM9" s="283"/>
      <c r="ON9" s="283"/>
      <c r="OO9" s="283"/>
      <c r="OP9" s="283"/>
      <c r="OQ9" s="283"/>
      <c r="OR9" s="283"/>
      <c r="OS9" s="283"/>
      <c r="OT9" s="283"/>
      <c r="OU9" s="283"/>
      <c r="OV9" s="283"/>
      <c r="OW9" s="283"/>
      <c r="OX9" s="283"/>
      <c r="OY9" s="283"/>
      <c r="OZ9" s="283"/>
      <c r="PA9" s="283"/>
      <c r="PB9" s="283"/>
      <c r="PC9" s="283"/>
      <c r="PD9" s="283"/>
      <c r="PE9" s="283"/>
      <c r="PF9" s="283"/>
      <c r="PG9" s="283"/>
      <c r="PH9" s="283"/>
      <c r="PI9" s="283"/>
      <c r="PJ9" s="283"/>
      <c r="PK9" s="283"/>
      <c r="PL9" s="283"/>
      <c r="PM9" s="283"/>
      <c r="PN9" s="283"/>
      <c r="PO9" s="283"/>
      <c r="PP9" s="283"/>
      <c r="PQ9" s="283"/>
      <c r="PR9" s="283"/>
      <c r="PS9" s="283"/>
      <c r="PT9" s="283"/>
      <c r="PU9" s="283"/>
      <c r="PV9" s="283"/>
      <c r="PW9" s="283"/>
      <c r="PX9" s="283"/>
      <c r="PY9" s="283"/>
      <c r="PZ9" s="283"/>
      <c r="QA9" s="283"/>
      <c r="QB9" s="283"/>
      <c r="QC9" s="283"/>
      <c r="QD9" s="283"/>
      <c r="QE9" s="283"/>
      <c r="QF9" s="283"/>
      <c r="QG9" s="283"/>
      <c r="QH9" s="283"/>
      <c r="QI9" s="283"/>
      <c r="QJ9" s="283"/>
      <c r="QK9" s="283"/>
      <c r="QL9" s="283"/>
      <c r="QM9" s="283"/>
      <c r="QN9" s="283"/>
      <c r="QO9" s="283"/>
      <c r="QP9" s="283"/>
      <c r="QQ9" s="283"/>
      <c r="QR9" s="283"/>
      <c r="QS9" s="283"/>
      <c r="QT9" s="283"/>
      <c r="QU9" s="283"/>
      <c r="QV9" s="283"/>
      <c r="QW9" s="283"/>
      <c r="QX9" s="283"/>
      <c r="QY9" s="283"/>
      <c r="QZ9" s="283"/>
      <c r="RA9" s="283"/>
      <c r="RB9" s="283"/>
      <c r="RC9" s="283"/>
      <c r="RD9" s="283"/>
      <c r="RE9" s="283"/>
      <c r="RF9" s="283"/>
      <c r="RG9" s="283"/>
      <c r="RH9" s="283"/>
      <c r="RI9" s="283"/>
      <c r="RJ9" s="283"/>
      <c r="RK9" s="283"/>
      <c r="RL9" s="283"/>
      <c r="RM9" s="283"/>
      <c r="RN9" s="283"/>
      <c r="RO9" s="283"/>
      <c r="RP9" s="283"/>
      <c r="RQ9" s="283"/>
      <c r="RR9" s="283"/>
      <c r="RS9" s="283"/>
      <c r="RT9" s="283"/>
      <c r="RU9" s="283"/>
      <c r="RV9" s="283"/>
      <c r="RW9" s="283"/>
      <c r="RX9" s="283"/>
      <c r="RY9" s="283"/>
      <c r="RZ9" s="283"/>
      <c r="SA9" s="283"/>
      <c r="SB9" s="283"/>
      <c r="SC9" s="283"/>
      <c r="SD9" s="283"/>
      <c r="SE9" s="283"/>
      <c r="SF9" s="283"/>
      <c r="SG9" s="283"/>
      <c r="SH9" s="283"/>
      <c r="SI9" s="283"/>
      <c r="SJ9" s="283"/>
      <c r="SK9" s="283"/>
      <c r="SL9" s="283"/>
      <c r="SM9" s="283"/>
      <c r="SN9" s="283"/>
      <c r="SO9" s="283"/>
      <c r="SP9" s="283"/>
      <c r="SQ9" s="283"/>
      <c r="SR9" s="283"/>
      <c r="SS9" s="283"/>
      <c r="ST9" s="283"/>
      <c r="SU9" s="283"/>
      <c r="SV9" s="283"/>
      <c r="SW9" s="283"/>
      <c r="SX9" s="283"/>
      <c r="SY9" s="283"/>
      <c r="SZ9" s="283"/>
      <c r="TA9" s="283"/>
      <c r="TB9" s="283"/>
      <c r="TC9" s="283"/>
      <c r="TD9" s="283"/>
      <c r="TE9" s="283"/>
      <c r="TF9" s="283"/>
      <c r="TG9" s="283"/>
      <c r="TH9" s="283"/>
      <c r="TI9" s="283"/>
      <c r="TJ9" s="283"/>
      <c r="TK9" s="283"/>
      <c r="TL9" s="283"/>
      <c r="TM9" s="283"/>
      <c r="TN9" s="283"/>
      <c r="TO9" s="283"/>
      <c r="TP9" s="283"/>
      <c r="TQ9" s="283"/>
      <c r="TR9" s="283"/>
      <c r="TS9" s="283"/>
      <c r="TT9" s="283"/>
      <c r="TU9" s="283"/>
      <c r="TV9" s="283"/>
      <c r="TW9" s="283"/>
      <c r="TX9" s="283"/>
      <c r="TY9" s="283"/>
      <c r="TZ9" s="283"/>
      <c r="UA9" s="283"/>
      <c r="UB9" s="283"/>
      <c r="UC9" s="283"/>
      <c r="UD9" s="283"/>
      <c r="UE9" s="283"/>
      <c r="UF9" s="283"/>
      <c r="UG9" s="283"/>
      <c r="UH9" s="283"/>
      <c r="UI9" s="283"/>
      <c r="UJ9" s="283"/>
      <c r="UK9" s="283"/>
      <c r="UL9" s="283"/>
      <c r="UM9" s="283"/>
      <c r="UN9" s="283"/>
      <c r="UO9" s="283"/>
      <c r="UP9" s="283"/>
      <c r="UQ9" s="283"/>
      <c r="UR9" s="283"/>
      <c r="US9" s="283"/>
      <c r="UT9" s="283"/>
      <c r="UU9" s="283"/>
      <c r="UV9" s="283"/>
      <c r="UW9" s="283"/>
      <c r="UX9" s="283"/>
      <c r="UY9" s="283"/>
      <c r="UZ9" s="283"/>
      <c r="VA9" s="283"/>
      <c r="VB9" s="283"/>
      <c r="VC9" s="283"/>
      <c r="VD9" s="283"/>
      <c r="VE9" s="283"/>
      <c r="VF9" s="283"/>
      <c r="VG9" s="283"/>
      <c r="VH9" s="283"/>
      <c r="VI9" s="283"/>
      <c r="VJ9" s="283"/>
      <c r="VK9" s="283"/>
      <c r="VL9" s="283"/>
      <c r="VM9" s="283"/>
      <c r="VN9" s="283"/>
      <c r="VO9" s="283"/>
      <c r="VP9" s="283"/>
      <c r="VQ9" s="283"/>
      <c r="VR9" s="283"/>
      <c r="VS9" s="283"/>
      <c r="VT9" s="283"/>
      <c r="VU9" s="283"/>
      <c r="VV9" s="283"/>
      <c r="VW9" s="283"/>
      <c r="VX9" s="283"/>
      <c r="VY9" s="283"/>
      <c r="VZ9" s="283"/>
      <c r="WA9" s="283"/>
      <c r="WB9" s="283"/>
      <c r="WC9" s="283"/>
      <c r="WD9" s="283"/>
      <c r="WE9" s="283"/>
      <c r="WF9" s="283"/>
      <c r="WG9" s="283"/>
      <c r="WH9" s="283"/>
      <c r="WI9" s="283"/>
      <c r="WJ9" s="283"/>
      <c r="WK9" s="283"/>
      <c r="WL9" s="283"/>
      <c r="WM9" s="283"/>
      <c r="WN9" s="283"/>
      <c r="WO9" s="283"/>
      <c r="WP9" s="283"/>
      <c r="WQ9" s="283"/>
      <c r="WR9" s="283"/>
      <c r="WS9" s="283"/>
      <c r="WT9" s="283"/>
      <c r="WU9" s="283"/>
      <c r="WV9" s="283"/>
      <c r="WW9" s="283"/>
      <c r="WX9" s="283"/>
      <c r="WY9" s="283"/>
      <c r="WZ9" s="283"/>
      <c r="XA9" s="283"/>
      <c r="XB9" s="283"/>
      <c r="XC9" s="283"/>
      <c r="XD9" s="283"/>
      <c r="XE9" s="283"/>
      <c r="XF9" s="283"/>
      <c r="XG9" s="283"/>
      <c r="XH9" s="283"/>
      <c r="XI9" s="283"/>
      <c r="XJ9" s="283"/>
      <c r="XK9" s="283"/>
      <c r="XL9" s="283"/>
      <c r="XM9" s="283"/>
      <c r="XN9" s="283"/>
      <c r="XO9" s="283"/>
      <c r="XP9" s="283"/>
      <c r="XQ9" s="283"/>
      <c r="XR9" s="283"/>
      <c r="XS9" s="283"/>
      <c r="XT9" s="283"/>
      <c r="XU9" s="283"/>
      <c r="XV9" s="283"/>
      <c r="XW9" s="283"/>
      <c r="XX9" s="283"/>
      <c r="XY9" s="283"/>
      <c r="XZ9" s="283"/>
      <c r="YA9" s="283"/>
      <c r="YB9" s="283"/>
      <c r="YC9" s="283"/>
      <c r="YD9" s="283"/>
      <c r="YE9" s="283"/>
      <c r="YF9" s="283"/>
      <c r="YG9" s="283"/>
      <c r="YH9" s="283"/>
      <c r="YI9" s="283"/>
      <c r="YJ9" s="283"/>
      <c r="YK9" s="283"/>
      <c r="YL9" s="283"/>
      <c r="YM9" s="283"/>
      <c r="YN9" s="283"/>
      <c r="YO9" s="283"/>
      <c r="YP9" s="283"/>
      <c r="YQ9" s="283"/>
      <c r="YR9" s="283"/>
      <c r="YS9" s="283"/>
      <c r="YT9" s="283"/>
      <c r="YU9" s="283"/>
      <c r="YV9" s="283"/>
      <c r="YW9" s="283"/>
      <c r="YX9" s="283"/>
      <c r="YY9" s="283"/>
      <c r="YZ9" s="283"/>
      <c r="ZA9" s="283"/>
      <c r="ZB9" s="283"/>
      <c r="ZC9" s="283"/>
      <c r="ZD9" s="283"/>
      <c r="ZE9" s="283"/>
      <c r="ZF9" s="283"/>
      <c r="ZG9" s="283"/>
      <c r="ZH9" s="283"/>
      <c r="ZI9" s="283"/>
      <c r="ZJ9" s="283"/>
      <c r="ZK9" s="283"/>
      <c r="ZL9" s="283"/>
      <c r="ZM9" s="283"/>
      <c r="ZN9" s="283"/>
      <c r="ZO9" s="283"/>
      <c r="ZP9" s="283"/>
      <c r="ZQ9" s="283"/>
      <c r="ZR9" s="283"/>
      <c r="ZS9" s="283"/>
      <c r="ZT9" s="283"/>
      <c r="ZU9" s="283"/>
      <c r="ZV9" s="283"/>
      <c r="ZW9" s="283"/>
      <c r="ZX9" s="283"/>
      <c r="ZY9" s="283"/>
      <c r="ZZ9" s="283"/>
      <c r="AAA9" s="283"/>
      <c r="AAB9" s="283"/>
      <c r="AAC9" s="283"/>
      <c r="AAD9" s="283"/>
      <c r="AAE9" s="283"/>
      <c r="AAF9" s="283"/>
      <c r="AAG9" s="283"/>
      <c r="AAH9" s="283"/>
      <c r="AAI9" s="283"/>
      <c r="AAJ9" s="283"/>
      <c r="AAK9" s="283"/>
      <c r="AAL9" s="283"/>
      <c r="AAM9" s="283"/>
      <c r="AAN9" s="283"/>
      <c r="AAO9" s="283"/>
      <c r="AAP9" s="283"/>
      <c r="AAQ9" s="283"/>
      <c r="AAR9" s="283"/>
      <c r="AAS9" s="283"/>
      <c r="AAT9" s="283"/>
      <c r="AAU9" s="283"/>
      <c r="AAV9" s="283"/>
      <c r="AAW9" s="283"/>
      <c r="AAX9" s="283"/>
      <c r="AAY9" s="283"/>
      <c r="AAZ9" s="283"/>
      <c r="ABA9" s="283"/>
      <c r="ABB9" s="283"/>
      <c r="ABC9" s="283"/>
      <c r="ABD9" s="283"/>
      <c r="ABE9" s="283"/>
      <c r="ABF9" s="283"/>
      <c r="ABG9" s="283"/>
      <c r="ABH9" s="283"/>
      <c r="ABI9" s="283"/>
      <c r="ABJ9" s="283"/>
      <c r="ABK9" s="283"/>
      <c r="ABL9" s="283"/>
      <c r="ABM9" s="283"/>
      <c r="ABN9" s="283"/>
      <c r="ABO9" s="283"/>
      <c r="ABP9" s="283"/>
      <c r="ABQ9" s="283"/>
      <c r="ABR9" s="283"/>
      <c r="ABS9" s="283"/>
      <c r="ABT9" s="283"/>
      <c r="ABU9" s="283"/>
      <c r="ABV9" s="283"/>
      <c r="ABW9" s="283"/>
      <c r="ABX9" s="283"/>
      <c r="ABY9" s="283"/>
      <c r="ABZ9" s="283"/>
      <c r="ACA9" s="283"/>
      <c r="ACB9" s="283"/>
      <c r="ACC9" s="283"/>
      <c r="ACD9" s="283"/>
      <c r="ACE9" s="283"/>
      <c r="ACF9" s="283"/>
      <c r="ACG9" s="283"/>
      <c r="ACH9" s="283"/>
      <c r="ACI9" s="283"/>
      <c r="ACJ9" s="283"/>
      <c r="ACK9" s="283"/>
      <c r="ACL9" s="283"/>
      <c r="ACM9" s="283"/>
      <c r="ACN9" s="283"/>
      <c r="ACO9" s="283"/>
      <c r="ACP9" s="283"/>
      <c r="ACQ9" s="283"/>
      <c r="ACR9" s="283"/>
      <c r="ACS9" s="283"/>
      <c r="ACT9" s="283"/>
      <c r="ACU9" s="283"/>
      <c r="ACV9" s="283"/>
      <c r="ACW9" s="283"/>
      <c r="ACX9" s="283"/>
      <c r="ACY9" s="283"/>
      <c r="ACZ9" s="283"/>
      <c r="ADA9" s="283"/>
      <c r="ADB9" s="283"/>
      <c r="ADC9" s="283"/>
      <c r="ADD9" s="283"/>
      <c r="ADE9" s="283"/>
      <c r="ADF9" s="283"/>
      <c r="ADG9" s="283"/>
      <c r="ADH9" s="283"/>
      <c r="ADI9" s="283"/>
      <c r="ADJ9" s="283"/>
      <c r="ADK9" s="283"/>
      <c r="ADL9" s="283"/>
      <c r="ADM9" s="283"/>
      <c r="ADN9" s="283"/>
      <c r="ADO9" s="283"/>
      <c r="ADP9" s="283"/>
      <c r="ADQ9" s="283"/>
      <c r="ADR9" s="283"/>
      <c r="ADS9" s="283"/>
      <c r="ADT9" s="283"/>
      <c r="ADU9" s="283"/>
      <c r="ADV9" s="283"/>
      <c r="ADW9" s="283"/>
      <c r="ADX9" s="283"/>
      <c r="ADY9" s="283"/>
      <c r="ADZ9" s="283"/>
      <c r="AEA9" s="283"/>
      <c r="AEB9" s="283"/>
      <c r="AEC9" s="283"/>
      <c r="AED9" s="283"/>
      <c r="AEE9" s="283"/>
      <c r="AEF9" s="283"/>
      <c r="AEG9" s="283"/>
      <c r="AEH9" s="283"/>
      <c r="AEI9" s="283"/>
      <c r="AEJ9" s="283"/>
      <c r="AEK9" s="283"/>
      <c r="AEL9" s="283"/>
      <c r="AEM9" s="283"/>
      <c r="AEN9" s="283"/>
      <c r="AEO9" s="283"/>
      <c r="AEP9" s="283"/>
      <c r="AEQ9" s="283"/>
      <c r="AER9" s="283"/>
      <c r="AES9" s="283"/>
      <c r="AET9" s="283"/>
      <c r="AEU9" s="283"/>
      <c r="AEV9" s="283"/>
      <c r="AEW9" s="283"/>
      <c r="AEX9" s="283"/>
      <c r="AEY9" s="283"/>
      <c r="AEZ9" s="283"/>
      <c r="AFA9" s="283"/>
      <c r="AFB9" s="283"/>
      <c r="AFC9" s="283"/>
      <c r="AFD9" s="283"/>
      <c r="AFE9" s="283"/>
      <c r="AFF9" s="283"/>
      <c r="AFG9" s="283"/>
      <c r="AFH9" s="283"/>
      <c r="AFI9" s="283"/>
      <c r="AFJ9" s="283"/>
      <c r="AFK9" s="283"/>
      <c r="AFL9" s="283"/>
      <c r="AFM9" s="283"/>
      <c r="AFN9" s="283"/>
      <c r="AFO9" s="283"/>
      <c r="AFP9" s="283"/>
      <c r="AFQ9" s="283"/>
      <c r="AFR9" s="283"/>
      <c r="AFS9" s="283"/>
      <c r="AFT9" s="283"/>
      <c r="AFU9" s="283"/>
      <c r="AFV9" s="283"/>
      <c r="AFW9" s="283"/>
      <c r="AFX9" s="283"/>
      <c r="AFY9" s="283"/>
      <c r="AFZ9" s="283"/>
      <c r="AGA9" s="283"/>
      <c r="AGB9" s="283"/>
      <c r="AGC9" s="283"/>
      <c r="AGD9" s="283"/>
      <c r="AGE9" s="283"/>
      <c r="AGF9" s="283"/>
      <c r="AGG9" s="283"/>
      <c r="AGH9" s="283"/>
      <c r="AGI9" s="283"/>
      <c r="AGJ9" s="283"/>
      <c r="AGK9" s="283"/>
      <c r="AGL9" s="283"/>
      <c r="AGM9" s="283"/>
      <c r="AGN9" s="283"/>
      <c r="AGO9" s="283"/>
      <c r="AGP9" s="283"/>
      <c r="AGQ9" s="283"/>
      <c r="AGR9" s="283"/>
      <c r="AGS9" s="283"/>
      <c r="AGT9" s="283"/>
      <c r="AGU9" s="283"/>
      <c r="AGV9" s="283"/>
      <c r="AGW9" s="283"/>
      <c r="AGX9" s="283"/>
      <c r="AGY9" s="283"/>
      <c r="AGZ9" s="283"/>
      <c r="AHA9" s="283"/>
      <c r="AHB9" s="283"/>
      <c r="AHC9" s="283"/>
      <c r="AHD9" s="283"/>
      <c r="AHE9" s="283"/>
      <c r="AHF9" s="283"/>
      <c r="AHG9" s="283"/>
      <c r="AHH9" s="283"/>
      <c r="AHI9" s="283"/>
      <c r="AHJ9" s="283"/>
      <c r="AHK9" s="283"/>
      <c r="AHL9" s="283"/>
      <c r="AHM9" s="283"/>
      <c r="AHN9" s="283"/>
      <c r="AHO9" s="283"/>
      <c r="AHP9" s="283"/>
      <c r="AHQ9" s="283"/>
      <c r="AHR9" s="283"/>
      <c r="AHS9" s="283"/>
      <c r="AHT9" s="283"/>
      <c r="AHU9" s="283"/>
      <c r="AHV9" s="283"/>
      <c r="AHW9" s="283"/>
      <c r="AHX9" s="283"/>
      <c r="AHY9" s="283"/>
      <c r="AHZ9" s="283"/>
      <c r="AIA9" s="283"/>
      <c r="AIB9" s="283"/>
      <c r="AIC9" s="283"/>
      <c r="AID9" s="283"/>
      <c r="AIE9" s="283"/>
      <c r="AIF9" s="283"/>
      <c r="AIG9" s="283"/>
      <c r="AIH9" s="283"/>
      <c r="AII9" s="283"/>
      <c r="AIJ9" s="283"/>
      <c r="AIK9" s="283"/>
      <c r="AIL9" s="283"/>
      <c r="AIM9" s="283"/>
      <c r="AIN9" s="283"/>
      <c r="AIO9" s="283"/>
      <c r="AIP9" s="283"/>
      <c r="AIQ9" s="283"/>
      <c r="AIR9" s="283"/>
      <c r="AIS9" s="283"/>
      <c r="AIT9" s="283"/>
      <c r="AIU9" s="283"/>
      <c r="AIV9" s="283"/>
      <c r="AIW9" s="283"/>
      <c r="AIX9" s="283"/>
      <c r="AIY9" s="283"/>
      <c r="AIZ9" s="283"/>
      <c r="AJA9" s="283"/>
      <c r="AJB9" s="283"/>
      <c r="AJC9" s="283"/>
      <c r="AJD9" s="283"/>
      <c r="AJE9" s="283"/>
      <c r="AJF9" s="283"/>
      <c r="AJG9" s="283"/>
      <c r="AJH9" s="283"/>
      <c r="AJI9" s="283"/>
      <c r="AJJ9" s="283"/>
      <c r="AJK9" s="283"/>
      <c r="AJL9" s="283"/>
      <c r="AJM9" s="283"/>
      <c r="AJN9" s="283"/>
      <c r="AJO9" s="283"/>
      <c r="AJP9" s="283"/>
      <c r="AJQ9" s="283"/>
      <c r="AJR9" s="283"/>
      <c r="AJS9" s="283"/>
      <c r="AJT9" s="283"/>
      <c r="AJU9" s="283"/>
      <c r="AJV9" s="283"/>
      <c r="AJW9" s="283"/>
      <c r="AJX9" s="283"/>
      <c r="AJY9" s="283"/>
      <c r="AJZ9" s="283"/>
      <c r="AKA9" s="283"/>
      <c r="AKB9" s="283"/>
      <c r="AKC9" s="283"/>
      <c r="AKD9" s="283"/>
      <c r="AKE9" s="283"/>
      <c r="AKF9" s="283"/>
      <c r="AKG9" s="283"/>
      <c r="AKH9" s="283"/>
      <c r="AKI9" s="283"/>
      <c r="AKJ9" s="283"/>
    </row>
    <row r="10" spans="1:972" x14ac:dyDescent="0.25">
      <c r="B10" s="288"/>
      <c r="C10" s="177" t="s">
        <v>25</v>
      </c>
      <c r="D10" s="178" t="s">
        <v>12</v>
      </c>
      <c r="E10" s="289" t="str">
        <f>IF(E$9="","",'3) Ajánlatkérői_adatok'!E$15)</f>
        <v/>
      </c>
      <c r="F10" s="289" t="str">
        <f>IF(F$9="","",'3) Ajánlatkérői_adatok'!F$15)</f>
        <v/>
      </c>
      <c r="G10" s="289" t="str">
        <f>IF(G$9="","",'3) Ajánlatkérői_adatok'!G$15)</f>
        <v/>
      </c>
      <c r="H10" s="289" t="str">
        <f>IF(H$9="","",'3) Ajánlatkérői_adatok'!H$15)</f>
        <v/>
      </c>
      <c r="I10" s="289" t="str">
        <f>IF(I$9="","",'3) Ajánlatkérői_adatok'!I$15)</f>
        <v/>
      </c>
      <c r="J10" s="289" t="str">
        <f>IF(J$9="","",'3) Ajánlatkérői_adatok'!J$15)</f>
        <v/>
      </c>
      <c r="K10" s="289" t="str">
        <f>IF(K$9="","",'3) Ajánlatkérői_adatok'!K$15)</f>
        <v/>
      </c>
      <c r="L10" s="289" t="str">
        <f>IF(L$9="","",'3) Ajánlatkérői_adatok'!L$15)</f>
        <v/>
      </c>
      <c r="M10" s="289" t="str">
        <f>IF(M$9="","",'3) Ajánlatkérői_adatok'!M$15)</f>
        <v/>
      </c>
      <c r="N10" s="289" t="str">
        <f>IF(N$9="","",'3) Ajánlatkérői_adatok'!N$15)</f>
        <v/>
      </c>
      <c r="O10" s="279"/>
    </row>
    <row r="11" spans="1:972" x14ac:dyDescent="0.25">
      <c r="B11" s="288"/>
      <c r="C11" s="177" t="s">
        <v>77</v>
      </c>
      <c r="D11" s="178" t="s">
        <v>22</v>
      </c>
      <c r="E11" s="289" t="str">
        <f>IF(E$9="","",'3) Ajánlatkérői_adatok'!E$16)</f>
        <v/>
      </c>
      <c r="F11" s="289" t="str">
        <f>IF(F$9="","",'3) Ajánlatkérői_adatok'!F$16)</f>
        <v/>
      </c>
      <c r="G11" s="289" t="str">
        <f>IF(G$9="","",'3) Ajánlatkérői_adatok'!G$16)</f>
        <v/>
      </c>
      <c r="H11" s="289" t="str">
        <f>IF(H$9="","",'3) Ajánlatkérői_adatok'!H$16)</f>
        <v/>
      </c>
      <c r="I11" s="289" t="str">
        <f>IF(I$9="","",'3) Ajánlatkérői_adatok'!I$16)</f>
        <v/>
      </c>
      <c r="J11" s="289" t="str">
        <f>IF(J$9="","",'3) Ajánlatkérői_adatok'!J$16)</f>
        <v/>
      </c>
      <c r="K11" s="289" t="str">
        <f>IF(K$9="","",'3) Ajánlatkérői_adatok'!K$16)</f>
        <v/>
      </c>
      <c r="L11" s="289" t="str">
        <f>IF(L$9="","",'3) Ajánlatkérői_adatok'!L$16)</f>
        <v/>
      </c>
      <c r="M11" s="289" t="str">
        <f>IF(M$9="","",'3) Ajánlatkérői_adatok'!M$16)</f>
        <v/>
      </c>
      <c r="N11" s="289" t="str">
        <f>IF(N$9="","",'3) Ajánlatkérői_adatok'!N$16)</f>
        <v/>
      </c>
      <c r="O11" s="279"/>
    </row>
    <row r="12" spans="1:972" x14ac:dyDescent="0.25">
      <c r="B12" s="290"/>
      <c r="C12" s="172" t="s">
        <v>131</v>
      </c>
      <c r="D12" s="178"/>
      <c r="E12" s="174"/>
      <c r="F12" s="174"/>
      <c r="G12" s="174"/>
      <c r="H12" s="174"/>
      <c r="I12" s="174"/>
      <c r="J12" s="174"/>
      <c r="K12" s="174"/>
      <c r="L12" s="174"/>
      <c r="M12" s="174"/>
      <c r="N12" s="174"/>
      <c r="O12" s="279"/>
    </row>
    <row r="13" spans="1:972" x14ac:dyDescent="0.25">
      <c r="B13" s="288"/>
      <c r="C13" s="177" t="s">
        <v>44</v>
      </c>
      <c r="D13" s="178" t="s">
        <v>12</v>
      </c>
      <c r="E13" s="289" t="str">
        <f>IF(E$9="","",'3) Ajánlatkérői_adatok'!E$18)</f>
        <v/>
      </c>
      <c r="F13" s="289" t="str">
        <f>IF(F$9="","",'3) Ajánlatkérői_adatok'!F$18)</f>
        <v/>
      </c>
      <c r="G13" s="289" t="str">
        <f>IF(G$9="","",'3) Ajánlatkérői_adatok'!G$18)</f>
        <v/>
      </c>
      <c r="H13" s="289" t="str">
        <f>IF(H$9="","",'3) Ajánlatkérői_adatok'!H$18)</f>
        <v/>
      </c>
      <c r="I13" s="289" t="str">
        <f>IF(I$9="","",'3) Ajánlatkérői_adatok'!I$18)</f>
        <v/>
      </c>
      <c r="J13" s="289" t="str">
        <f>IF(J$9="","",'3) Ajánlatkérői_adatok'!J$18)</f>
        <v/>
      </c>
      <c r="K13" s="289" t="str">
        <f>IF(K$9="","",'3) Ajánlatkérői_adatok'!K$18)</f>
        <v/>
      </c>
      <c r="L13" s="289" t="str">
        <f>IF(L$9="","",'3) Ajánlatkérői_adatok'!L$18)</f>
        <v/>
      </c>
      <c r="M13" s="289" t="str">
        <f>IF(M$9="","",'3) Ajánlatkérői_adatok'!M$18)</f>
        <v/>
      </c>
      <c r="N13" s="289" t="str">
        <f>IF(N$9="","",'3) Ajánlatkérői_adatok'!N$18)</f>
        <v/>
      </c>
      <c r="O13" s="279"/>
    </row>
    <row r="14" spans="1:972" x14ac:dyDescent="0.25">
      <c r="B14" s="288"/>
      <c r="C14" s="177" t="s">
        <v>45</v>
      </c>
      <c r="D14" s="178" t="s">
        <v>12</v>
      </c>
      <c r="E14" s="289" t="str">
        <f>IF(E$9="","",'3) Ajánlatkérői_adatok'!E$19)</f>
        <v/>
      </c>
      <c r="F14" s="289" t="str">
        <f>IF(F$9="","",'3) Ajánlatkérői_adatok'!F$19)</f>
        <v/>
      </c>
      <c r="G14" s="289" t="str">
        <f>IF(G$9="","",'3) Ajánlatkérői_adatok'!G$19)</f>
        <v/>
      </c>
      <c r="H14" s="289" t="str">
        <f>IF(H$9="","",'3) Ajánlatkérői_adatok'!H$19)</f>
        <v/>
      </c>
      <c r="I14" s="289" t="str">
        <f>IF(I$9="","",'3) Ajánlatkérői_adatok'!I$19)</f>
        <v/>
      </c>
      <c r="J14" s="289" t="str">
        <f>IF(J$9="","",'3) Ajánlatkérői_adatok'!J$19)</f>
        <v/>
      </c>
      <c r="K14" s="289" t="str">
        <f>IF(K$9="","",'3) Ajánlatkérői_adatok'!K$19)</f>
        <v/>
      </c>
      <c r="L14" s="289" t="str">
        <f>IF(L$9="","",'3) Ajánlatkérői_adatok'!L$19)</f>
        <v/>
      </c>
      <c r="M14" s="289" t="str">
        <f>IF(M$9="","",'3) Ajánlatkérői_adatok'!M$19)</f>
        <v/>
      </c>
      <c r="N14" s="289" t="str">
        <f>IF(N$9="","",'3) Ajánlatkérői_adatok'!N$19)</f>
        <v/>
      </c>
      <c r="O14" s="279"/>
    </row>
    <row r="15" spans="1:972" x14ac:dyDescent="0.25">
      <c r="B15" s="288"/>
      <c r="C15" s="177" t="s">
        <v>46</v>
      </c>
      <c r="D15" s="178" t="s">
        <v>12</v>
      </c>
      <c r="E15" s="289" t="str">
        <f>IF(E$9="","",'3) Ajánlatkérői_adatok'!E$20)</f>
        <v/>
      </c>
      <c r="F15" s="289" t="str">
        <f>IF(F$9="","",'3) Ajánlatkérői_adatok'!F$20)</f>
        <v/>
      </c>
      <c r="G15" s="289" t="str">
        <f>IF(G$9="","",'3) Ajánlatkérői_adatok'!G$20)</f>
        <v/>
      </c>
      <c r="H15" s="289" t="str">
        <f>IF(H$9="","",'3) Ajánlatkérői_adatok'!H$20)</f>
        <v/>
      </c>
      <c r="I15" s="289" t="str">
        <f>IF(I$9="","",'3) Ajánlatkérői_adatok'!I$20)</f>
        <v/>
      </c>
      <c r="J15" s="289" t="str">
        <f>IF(J$9="","",'3) Ajánlatkérői_adatok'!J$20)</f>
        <v/>
      </c>
      <c r="K15" s="289" t="str">
        <f>IF(K$9="","",'3) Ajánlatkérői_adatok'!K$20)</f>
        <v/>
      </c>
      <c r="L15" s="289" t="str">
        <f>IF(L$9="","",'3) Ajánlatkérői_adatok'!L$20)</f>
        <v/>
      </c>
      <c r="M15" s="289" t="str">
        <f>IF(M$9="","",'3) Ajánlatkérői_adatok'!M$20)</f>
        <v/>
      </c>
      <c r="N15" s="289" t="str">
        <f>IF(N$9="","",'3) Ajánlatkérői_adatok'!N$20)</f>
        <v/>
      </c>
      <c r="O15" s="279"/>
    </row>
    <row r="16" spans="1:972" x14ac:dyDescent="0.25">
      <c r="B16" s="288"/>
      <c r="C16" s="177" t="s">
        <v>50</v>
      </c>
      <c r="D16" s="178" t="s">
        <v>12</v>
      </c>
      <c r="E16" s="289" t="str">
        <f>IF(E$9="","",'3) Ajánlatkérői_adatok'!E$21)</f>
        <v/>
      </c>
      <c r="F16" s="289" t="str">
        <f>IF(F$9="","",'3) Ajánlatkérői_adatok'!F$21)</f>
        <v/>
      </c>
      <c r="G16" s="289" t="str">
        <f>IF(G$9="","",'3) Ajánlatkérői_adatok'!G$21)</f>
        <v/>
      </c>
      <c r="H16" s="289" t="str">
        <f>IF(H$9="","",'3) Ajánlatkérői_adatok'!H$21)</f>
        <v/>
      </c>
      <c r="I16" s="289" t="str">
        <f>IF(I$9="","",'3) Ajánlatkérői_adatok'!I$21)</f>
        <v/>
      </c>
      <c r="J16" s="289" t="str">
        <f>IF(J$9="","",'3) Ajánlatkérői_adatok'!J$21)</f>
        <v/>
      </c>
      <c r="K16" s="289" t="str">
        <f>IF(K$9="","",'3) Ajánlatkérői_adatok'!K$21)</f>
        <v/>
      </c>
      <c r="L16" s="289" t="str">
        <f>IF(L$9="","",'3) Ajánlatkérői_adatok'!L$21)</f>
        <v/>
      </c>
      <c r="M16" s="289" t="str">
        <f>IF(M$9="","",'3) Ajánlatkérői_adatok'!M$21)</f>
        <v/>
      </c>
      <c r="N16" s="289" t="str">
        <f>IF(N$9="","",'3) Ajánlatkérői_adatok'!N$21)</f>
        <v/>
      </c>
      <c r="O16" s="279"/>
    </row>
    <row r="17" spans="1:972" x14ac:dyDescent="0.25">
      <c r="A17" s="291"/>
      <c r="B17" s="292"/>
      <c r="C17" s="293" t="s">
        <v>120</v>
      </c>
      <c r="D17" s="181" t="s">
        <v>12</v>
      </c>
      <c r="E17" s="294"/>
      <c r="F17" s="294"/>
      <c r="G17" s="294"/>
      <c r="H17" s="294"/>
      <c r="I17" s="294"/>
      <c r="J17" s="294"/>
      <c r="K17" s="294"/>
      <c r="L17" s="294"/>
      <c r="M17" s="294"/>
      <c r="N17" s="294"/>
      <c r="O17" s="279"/>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91"/>
      <c r="CO17" s="291"/>
      <c r="CP17" s="291"/>
      <c r="CQ17" s="291"/>
      <c r="CR17" s="291"/>
      <c r="CS17" s="291"/>
      <c r="CT17" s="291"/>
      <c r="CU17" s="291"/>
      <c r="CV17" s="291"/>
      <c r="CW17" s="291"/>
      <c r="CX17" s="291"/>
      <c r="CY17" s="291"/>
      <c r="CZ17" s="291"/>
      <c r="DA17" s="291"/>
      <c r="DB17" s="291"/>
      <c r="DC17" s="291"/>
      <c r="DD17" s="291"/>
      <c r="DE17" s="291"/>
      <c r="DF17" s="291"/>
      <c r="DG17" s="291"/>
      <c r="DH17" s="291"/>
      <c r="DI17" s="291"/>
      <c r="DJ17" s="291"/>
      <c r="DK17" s="291"/>
      <c r="DL17" s="291"/>
      <c r="DM17" s="291"/>
      <c r="DN17" s="291"/>
      <c r="DO17" s="291"/>
      <c r="DP17" s="291"/>
      <c r="DQ17" s="291"/>
      <c r="DR17" s="291"/>
      <c r="DS17" s="291"/>
      <c r="DT17" s="291"/>
      <c r="DU17" s="291"/>
      <c r="DV17" s="291"/>
      <c r="DW17" s="291"/>
      <c r="DX17" s="291"/>
      <c r="DY17" s="291"/>
      <c r="DZ17" s="291"/>
      <c r="EA17" s="291"/>
      <c r="EB17" s="291"/>
      <c r="EC17" s="291"/>
      <c r="ED17" s="291"/>
      <c r="EE17" s="291"/>
      <c r="EF17" s="291"/>
      <c r="EG17" s="291"/>
      <c r="EH17" s="291"/>
      <c r="EI17" s="291"/>
      <c r="EJ17" s="291"/>
      <c r="EK17" s="291"/>
      <c r="EL17" s="291"/>
      <c r="EM17" s="291"/>
      <c r="EN17" s="291"/>
      <c r="EO17" s="291"/>
      <c r="EP17" s="291"/>
      <c r="EQ17" s="291"/>
      <c r="ER17" s="291"/>
      <c r="ES17" s="291"/>
      <c r="ET17" s="291"/>
      <c r="EU17" s="291"/>
      <c r="EV17" s="291"/>
      <c r="EW17" s="291"/>
      <c r="EX17" s="291"/>
      <c r="EY17" s="291"/>
      <c r="EZ17" s="291"/>
      <c r="FA17" s="291"/>
      <c r="FB17" s="291"/>
      <c r="FC17" s="291"/>
      <c r="FD17" s="291"/>
      <c r="FE17" s="291"/>
      <c r="FF17" s="291"/>
      <c r="FG17" s="291"/>
      <c r="FH17" s="291"/>
      <c r="FI17" s="291"/>
      <c r="FJ17" s="291"/>
      <c r="FK17" s="291"/>
      <c r="FL17" s="291"/>
      <c r="FM17" s="291"/>
      <c r="FN17" s="291"/>
      <c r="FO17" s="291"/>
      <c r="FP17" s="291"/>
      <c r="FQ17" s="291"/>
      <c r="FR17" s="291"/>
      <c r="FS17" s="291"/>
      <c r="FT17" s="291"/>
      <c r="FU17" s="291"/>
      <c r="FV17" s="291"/>
      <c r="FW17" s="291"/>
      <c r="FX17" s="291"/>
      <c r="FY17" s="291"/>
      <c r="FZ17" s="291"/>
      <c r="GA17" s="291"/>
      <c r="GB17" s="291"/>
      <c r="GC17" s="291"/>
      <c r="GD17" s="291"/>
      <c r="GE17" s="291"/>
      <c r="GF17" s="291"/>
      <c r="GG17" s="291"/>
      <c r="GH17" s="291"/>
      <c r="GI17" s="291"/>
      <c r="GJ17" s="291"/>
      <c r="GK17" s="291"/>
      <c r="GL17" s="291"/>
      <c r="GM17" s="291"/>
      <c r="GN17" s="291"/>
      <c r="GO17" s="291"/>
      <c r="GP17" s="291"/>
      <c r="GQ17" s="291"/>
      <c r="GR17" s="291"/>
      <c r="GS17" s="291"/>
      <c r="GT17" s="291"/>
      <c r="GU17" s="291"/>
      <c r="GV17" s="291"/>
      <c r="GW17" s="291"/>
      <c r="GX17" s="291"/>
      <c r="GY17" s="291"/>
      <c r="GZ17" s="291"/>
      <c r="HA17" s="291"/>
      <c r="HB17" s="291"/>
      <c r="HC17" s="291"/>
      <c r="HD17" s="291"/>
      <c r="HE17" s="291"/>
      <c r="HF17" s="291"/>
      <c r="HG17" s="291"/>
      <c r="HH17" s="291"/>
      <c r="HI17" s="291"/>
      <c r="HJ17" s="291"/>
      <c r="HK17" s="291"/>
      <c r="HL17" s="291"/>
      <c r="HM17" s="291"/>
      <c r="HN17" s="291"/>
      <c r="HO17" s="291"/>
      <c r="HP17" s="291"/>
      <c r="HQ17" s="291"/>
      <c r="HR17" s="291"/>
      <c r="HS17" s="291"/>
      <c r="HT17" s="291"/>
      <c r="HU17" s="291"/>
      <c r="HV17" s="291"/>
      <c r="HW17" s="291"/>
      <c r="HX17" s="291"/>
      <c r="HY17" s="291"/>
      <c r="HZ17" s="291"/>
      <c r="IA17" s="291"/>
      <c r="IB17" s="291"/>
      <c r="IC17" s="291"/>
      <c r="ID17" s="291"/>
      <c r="IE17" s="291"/>
      <c r="IF17" s="291"/>
      <c r="IG17" s="291"/>
      <c r="IH17" s="291"/>
      <c r="II17" s="291"/>
      <c r="IJ17" s="291"/>
      <c r="IK17" s="291"/>
      <c r="IL17" s="291"/>
      <c r="IM17" s="291"/>
      <c r="IN17" s="291"/>
      <c r="IO17" s="291"/>
      <c r="IP17" s="291"/>
      <c r="IQ17" s="291"/>
      <c r="IR17" s="291"/>
      <c r="IS17" s="291"/>
      <c r="IT17" s="291"/>
      <c r="IU17" s="291"/>
      <c r="IV17" s="291"/>
      <c r="IW17" s="291"/>
      <c r="IX17" s="291"/>
      <c r="IY17" s="291"/>
      <c r="IZ17" s="291"/>
      <c r="JA17" s="291"/>
      <c r="JB17" s="291"/>
      <c r="JC17" s="291"/>
      <c r="JD17" s="291"/>
      <c r="JE17" s="291"/>
      <c r="JF17" s="291"/>
      <c r="JG17" s="291"/>
      <c r="JH17" s="291"/>
      <c r="JI17" s="291"/>
      <c r="JJ17" s="291"/>
      <c r="JK17" s="291"/>
      <c r="JL17" s="291"/>
      <c r="JM17" s="291"/>
      <c r="JN17" s="291"/>
      <c r="JO17" s="291"/>
      <c r="JP17" s="291"/>
      <c r="JQ17" s="291"/>
      <c r="JR17" s="291"/>
      <c r="JS17" s="291"/>
      <c r="JT17" s="291"/>
      <c r="JU17" s="291"/>
      <c r="JV17" s="291"/>
      <c r="JW17" s="291"/>
      <c r="JX17" s="291"/>
      <c r="JY17" s="291"/>
      <c r="JZ17" s="291"/>
      <c r="KA17" s="291"/>
      <c r="KB17" s="291"/>
      <c r="KC17" s="291"/>
      <c r="KD17" s="291"/>
      <c r="KE17" s="291"/>
      <c r="KF17" s="291"/>
      <c r="KG17" s="291"/>
      <c r="KH17" s="291"/>
      <c r="KI17" s="291"/>
      <c r="KJ17" s="291"/>
      <c r="KK17" s="291"/>
      <c r="KL17" s="291"/>
      <c r="KM17" s="291"/>
      <c r="KN17" s="291"/>
      <c r="KO17" s="291"/>
      <c r="KP17" s="291"/>
      <c r="KQ17" s="291"/>
      <c r="KR17" s="291"/>
      <c r="KS17" s="291"/>
      <c r="KT17" s="291"/>
      <c r="KU17" s="291"/>
      <c r="KV17" s="291"/>
      <c r="KW17" s="291"/>
      <c r="KX17" s="291"/>
      <c r="KY17" s="291"/>
      <c r="KZ17" s="291"/>
      <c r="LA17" s="291"/>
      <c r="LB17" s="291"/>
      <c r="LC17" s="291"/>
      <c r="LD17" s="291"/>
      <c r="LE17" s="291"/>
      <c r="LF17" s="291"/>
      <c r="LG17" s="291"/>
      <c r="LH17" s="291"/>
      <c r="LI17" s="291"/>
      <c r="LJ17" s="291"/>
      <c r="LK17" s="291"/>
      <c r="LL17" s="291"/>
      <c r="LM17" s="291"/>
      <c r="LN17" s="291"/>
      <c r="LO17" s="291"/>
      <c r="LP17" s="291"/>
      <c r="LQ17" s="291"/>
      <c r="LR17" s="291"/>
      <c r="LS17" s="291"/>
      <c r="LT17" s="291"/>
      <c r="LU17" s="291"/>
      <c r="LV17" s="291"/>
      <c r="LW17" s="291"/>
      <c r="LX17" s="291"/>
      <c r="LY17" s="291"/>
      <c r="LZ17" s="291"/>
      <c r="MA17" s="291"/>
      <c r="MB17" s="291"/>
      <c r="MC17" s="291"/>
      <c r="MD17" s="291"/>
      <c r="ME17" s="291"/>
      <c r="MF17" s="291"/>
      <c r="MG17" s="291"/>
      <c r="MH17" s="291"/>
      <c r="MI17" s="291"/>
      <c r="MJ17" s="291"/>
      <c r="MK17" s="291"/>
      <c r="ML17" s="291"/>
      <c r="MM17" s="291"/>
      <c r="MN17" s="291"/>
      <c r="MO17" s="291"/>
      <c r="MP17" s="291"/>
      <c r="MQ17" s="291"/>
      <c r="MR17" s="291"/>
      <c r="MS17" s="291"/>
      <c r="MT17" s="291"/>
      <c r="MU17" s="291"/>
      <c r="MV17" s="291"/>
      <c r="MW17" s="291"/>
      <c r="MX17" s="291"/>
      <c r="MY17" s="291"/>
      <c r="MZ17" s="291"/>
      <c r="NA17" s="291"/>
      <c r="NB17" s="291"/>
      <c r="NC17" s="291"/>
      <c r="ND17" s="291"/>
      <c r="NE17" s="291"/>
      <c r="NF17" s="291"/>
      <c r="NG17" s="291"/>
      <c r="NH17" s="291"/>
      <c r="NI17" s="291"/>
      <c r="NJ17" s="291"/>
      <c r="NK17" s="291"/>
      <c r="NL17" s="291"/>
      <c r="NM17" s="291"/>
      <c r="NN17" s="291"/>
      <c r="NO17" s="291"/>
      <c r="NP17" s="291"/>
      <c r="NQ17" s="291"/>
      <c r="NR17" s="291"/>
      <c r="NS17" s="291"/>
      <c r="NT17" s="291"/>
      <c r="NU17" s="291"/>
      <c r="NV17" s="291"/>
      <c r="NW17" s="291"/>
      <c r="NX17" s="291"/>
      <c r="NY17" s="291"/>
      <c r="NZ17" s="291"/>
      <c r="OA17" s="291"/>
      <c r="OB17" s="291"/>
      <c r="OC17" s="291"/>
      <c r="OD17" s="291"/>
      <c r="OE17" s="291"/>
      <c r="OF17" s="291"/>
      <c r="OG17" s="291"/>
      <c r="OH17" s="291"/>
      <c r="OI17" s="291"/>
      <c r="OJ17" s="291"/>
      <c r="OK17" s="291"/>
      <c r="OL17" s="291"/>
      <c r="OM17" s="291"/>
      <c r="ON17" s="291"/>
      <c r="OO17" s="291"/>
      <c r="OP17" s="291"/>
      <c r="OQ17" s="291"/>
      <c r="OR17" s="291"/>
      <c r="OS17" s="291"/>
      <c r="OT17" s="291"/>
      <c r="OU17" s="291"/>
      <c r="OV17" s="291"/>
      <c r="OW17" s="291"/>
      <c r="OX17" s="291"/>
      <c r="OY17" s="291"/>
      <c r="OZ17" s="291"/>
      <c r="PA17" s="291"/>
      <c r="PB17" s="291"/>
      <c r="PC17" s="291"/>
      <c r="PD17" s="291"/>
      <c r="PE17" s="291"/>
      <c r="PF17" s="291"/>
      <c r="PG17" s="291"/>
      <c r="PH17" s="291"/>
      <c r="PI17" s="291"/>
      <c r="PJ17" s="291"/>
      <c r="PK17" s="291"/>
      <c r="PL17" s="291"/>
      <c r="PM17" s="291"/>
      <c r="PN17" s="291"/>
      <c r="PO17" s="291"/>
      <c r="PP17" s="291"/>
      <c r="PQ17" s="291"/>
      <c r="PR17" s="291"/>
      <c r="PS17" s="291"/>
      <c r="PT17" s="291"/>
      <c r="PU17" s="291"/>
      <c r="PV17" s="291"/>
      <c r="PW17" s="291"/>
      <c r="PX17" s="291"/>
      <c r="PY17" s="291"/>
      <c r="PZ17" s="291"/>
      <c r="QA17" s="291"/>
      <c r="QB17" s="291"/>
      <c r="QC17" s="291"/>
      <c r="QD17" s="291"/>
      <c r="QE17" s="291"/>
      <c r="QF17" s="291"/>
      <c r="QG17" s="291"/>
      <c r="QH17" s="291"/>
      <c r="QI17" s="291"/>
      <c r="QJ17" s="291"/>
      <c r="QK17" s="291"/>
      <c r="QL17" s="291"/>
      <c r="QM17" s="291"/>
      <c r="QN17" s="291"/>
      <c r="QO17" s="291"/>
      <c r="QP17" s="291"/>
      <c r="QQ17" s="291"/>
      <c r="QR17" s="291"/>
      <c r="QS17" s="291"/>
      <c r="QT17" s="291"/>
      <c r="QU17" s="291"/>
      <c r="QV17" s="291"/>
      <c r="QW17" s="291"/>
      <c r="QX17" s="291"/>
      <c r="QY17" s="291"/>
      <c r="QZ17" s="291"/>
      <c r="RA17" s="291"/>
      <c r="RB17" s="291"/>
      <c r="RC17" s="291"/>
      <c r="RD17" s="291"/>
      <c r="RE17" s="291"/>
      <c r="RF17" s="291"/>
      <c r="RG17" s="291"/>
      <c r="RH17" s="291"/>
      <c r="RI17" s="291"/>
      <c r="RJ17" s="291"/>
      <c r="RK17" s="291"/>
      <c r="RL17" s="291"/>
      <c r="RM17" s="291"/>
      <c r="RN17" s="291"/>
      <c r="RO17" s="291"/>
      <c r="RP17" s="291"/>
      <c r="RQ17" s="291"/>
      <c r="RR17" s="291"/>
      <c r="RS17" s="291"/>
      <c r="RT17" s="291"/>
      <c r="RU17" s="291"/>
      <c r="RV17" s="291"/>
      <c r="RW17" s="291"/>
      <c r="RX17" s="291"/>
      <c r="RY17" s="291"/>
      <c r="RZ17" s="291"/>
      <c r="SA17" s="291"/>
      <c r="SB17" s="291"/>
      <c r="SC17" s="291"/>
      <c r="SD17" s="291"/>
      <c r="SE17" s="291"/>
      <c r="SF17" s="291"/>
      <c r="SG17" s="291"/>
      <c r="SH17" s="291"/>
      <c r="SI17" s="291"/>
      <c r="SJ17" s="291"/>
      <c r="SK17" s="291"/>
      <c r="SL17" s="291"/>
      <c r="SM17" s="291"/>
      <c r="SN17" s="291"/>
      <c r="SO17" s="291"/>
      <c r="SP17" s="291"/>
      <c r="SQ17" s="291"/>
      <c r="SR17" s="291"/>
      <c r="SS17" s="291"/>
      <c r="ST17" s="291"/>
      <c r="SU17" s="291"/>
      <c r="SV17" s="291"/>
      <c r="SW17" s="291"/>
      <c r="SX17" s="291"/>
      <c r="SY17" s="291"/>
      <c r="SZ17" s="291"/>
      <c r="TA17" s="291"/>
      <c r="TB17" s="291"/>
      <c r="TC17" s="291"/>
      <c r="TD17" s="291"/>
      <c r="TE17" s="291"/>
      <c r="TF17" s="291"/>
      <c r="TG17" s="291"/>
      <c r="TH17" s="291"/>
      <c r="TI17" s="291"/>
      <c r="TJ17" s="291"/>
      <c r="TK17" s="291"/>
      <c r="TL17" s="291"/>
      <c r="TM17" s="291"/>
      <c r="TN17" s="291"/>
      <c r="TO17" s="291"/>
      <c r="TP17" s="291"/>
      <c r="TQ17" s="291"/>
      <c r="TR17" s="291"/>
      <c r="TS17" s="291"/>
      <c r="TT17" s="291"/>
      <c r="TU17" s="291"/>
      <c r="TV17" s="291"/>
      <c r="TW17" s="291"/>
      <c r="TX17" s="291"/>
      <c r="TY17" s="291"/>
      <c r="TZ17" s="291"/>
      <c r="UA17" s="291"/>
      <c r="UB17" s="291"/>
      <c r="UC17" s="291"/>
      <c r="UD17" s="291"/>
      <c r="UE17" s="291"/>
      <c r="UF17" s="291"/>
      <c r="UG17" s="291"/>
      <c r="UH17" s="291"/>
      <c r="UI17" s="291"/>
      <c r="UJ17" s="291"/>
      <c r="UK17" s="291"/>
      <c r="UL17" s="291"/>
      <c r="UM17" s="291"/>
      <c r="UN17" s="291"/>
      <c r="UO17" s="291"/>
      <c r="UP17" s="291"/>
      <c r="UQ17" s="291"/>
      <c r="UR17" s="291"/>
      <c r="US17" s="291"/>
      <c r="UT17" s="291"/>
      <c r="UU17" s="291"/>
      <c r="UV17" s="291"/>
      <c r="UW17" s="291"/>
      <c r="UX17" s="291"/>
      <c r="UY17" s="291"/>
      <c r="UZ17" s="291"/>
      <c r="VA17" s="291"/>
      <c r="VB17" s="291"/>
      <c r="VC17" s="291"/>
      <c r="VD17" s="291"/>
      <c r="VE17" s="291"/>
      <c r="VF17" s="291"/>
      <c r="VG17" s="291"/>
      <c r="VH17" s="291"/>
      <c r="VI17" s="291"/>
      <c r="VJ17" s="291"/>
      <c r="VK17" s="291"/>
      <c r="VL17" s="291"/>
      <c r="VM17" s="291"/>
      <c r="VN17" s="291"/>
      <c r="VO17" s="291"/>
      <c r="VP17" s="291"/>
      <c r="VQ17" s="291"/>
      <c r="VR17" s="291"/>
      <c r="VS17" s="291"/>
      <c r="VT17" s="291"/>
      <c r="VU17" s="291"/>
      <c r="VV17" s="291"/>
      <c r="VW17" s="291"/>
      <c r="VX17" s="291"/>
      <c r="VY17" s="291"/>
      <c r="VZ17" s="291"/>
      <c r="WA17" s="291"/>
      <c r="WB17" s="291"/>
      <c r="WC17" s="291"/>
      <c r="WD17" s="291"/>
      <c r="WE17" s="291"/>
      <c r="WF17" s="291"/>
      <c r="WG17" s="291"/>
      <c r="WH17" s="291"/>
      <c r="WI17" s="291"/>
      <c r="WJ17" s="291"/>
      <c r="WK17" s="291"/>
      <c r="WL17" s="291"/>
      <c r="WM17" s="291"/>
      <c r="WN17" s="291"/>
      <c r="WO17" s="291"/>
      <c r="WP17" s="291"/>
      <c r="WQ17" s="291"/>
      <c r="WR17" s="291"/>
      <c r="WS17" s="291"/>
      <c r="WT17" s="291"/>
      <c r="WU17" s="291"/>
      <c r="WV17" s="291"/>
      <c r="WW17" s="291"/>
      <c r="WX17" s="291"/>
      <c r="WY17" s="291"/>
      <c r="WZ17" s="291"/>
      <c r="XA17" s="291"/>
      <c r="XB17" s="291"/>
      <c r="XC17" s="291"/>
      <c r="XD17" s="291"/>
      <c r="XE17" s="291"/>
      <c r="XF17" s="291"/>
      <c r="XG17" s="291"/>
      <c r="XH17" s="291"/>
      <c r="XI17" s="291"/>
      <c r="XJ17" s="291"/>
      <c r="XK17" s="291"/>
      <c r="XL17" s="291"/>
      <c r="XM17" s="291"/>
      <c r="XN17" s="291"/>
      <c r="XO17" s="291"/>
      <c r="XP17" s="291"/>
      <c r="XQ17" s="291"/>
      <c r="XR17" s="291"/>
      <c r="XS17" s="291"/>
      <c r="XT17" s="291"/>
      <c r="XU17" s="291"/>
      <c r="XV17" s="291"/>
      <c r="XW17" s="291"/>
      <c r="XX17" s="291"/>
      <c r="XY17" s="291"/>
      <c r="XZ17" s="291"/>
      <c r="YA17" s="291"/>
      <c r="YB17" s="291"/>
      <c r="YC17" s="291"/>
      <c r="YD17" s="291"/>
      <c r="YE17" s="291"/>
      <c r="YF17" s="291"/>
      <c r="YG17" s="291"/>
      <c r="YH17" s="291"/>
      <c r="YI17" s="291"/>
      <c r="YJ17" s="291"/>
      <c r="YK17" s="291"/>
      <c r="YL17" s="291"/>
      <c r="YM17" s="291"/>
      <c r="YN17" s="291"/>
      <c r="YO17" s="291"/>
      <c r="YP17" s="291"/>
      <c r="YQ17" s="291"/>
      <c r="YR17" s="291"/>
      <c r="YS17" s="291"/>
      <c r="YT17" s="291"/>
      <c r="YU17" s="291"/>
      <c r="YV17" s="291"/>
      <c r="YW17" s="291"/>
      <c r="YX17" s="291"/>
      <c r="YY17" s="291"/>
      <c r="YZ17" s="291"/>
      <c r="ZA17" s="291"/>
      <c r="ZB17" s="291"/>
      <c r="ZC17" s="291"/>
      <c r="ZD17" s="291"/>
      <c r="ZE17" s="291"/>
      <c r="ZF17" s="291"/>
      <c r="ZG17" s="291"/>
      <c r="ZH17" s="291"/>
      <c r="ZI17" s="291"/>
      <c r="ZJ17" s="291"/>
      <c r="ZK17" s="291"/>
      <c r="ZL17" s="291"/>
      <c r="ZM17" s="291"/>
      <c r="ZN17" s="291"/>
      <c r="ZO17" s="291"/>
      <c r="ZP17" s="291"/>
      <c r="ZQ17" s="291"/>
      <c r="ZR17" s="291"/>
      <c r="ZS17" s="291"/>
      <c r="ZT17" s="291"/>
      <c r="ZU17" s="291"/>
      <c r="ZV17" s="291"/>
      <c r="ZW17" s="291"/>
      <c r="ZX17" s="291"/>
      <c r="ZY17" s="291"/>
      <c r="ZZ17" s="291"/>
      <c r="AAA17" s="291"/>
      <c r="AAB17" s="291"/>
      <c r="AAC17" s="291"/>
      <c r="AAD17" s="291"/>
      <c r="AAE17" s="291"/>
      <c r="AAF17" s="291"/>
      <c r="AAG17" s="291"/>
      <c r="AAH17" s="291"/>
      <c r="AAI17" s="291"/>
      <c r="AAJ17" s="291"/>
      <c r="AAK17" s="291"/>
      <c r="AAL17" s="291"/>
      <c r="AAM17" s="291"/>
      <c r="AAN17" s="291"/>
      <c r="AAO17" s="291"/>
      <c r="AAP17" s="291"/>
      <c r="AAQ17" s="291"/>
      <c r="AAR17" s="291"/>
      <c r="AAS17" s="291"/>
      <c r="AAT17" s="291"/>
      <c r="AAU17" s="291"/>
      <c r="AAV17" s="291"/>
      <c r="AAW17" s="291"/>
      <c r="AAX17" s="291"/>
      <c r="AAY17" s="291"/>
      <c r="AAZ17" s="291"/>
      <c r="ABA17" s="291"/>
      <c r="ABB17" s="291"/>
      <c r="ABC17" s="291"/>
      <c r="ABD17" s="291"/>
      <c r="ABE17" s="291"/>
      <c r="ABF17" s="291"/>
      <c r="ABG17" s="291"/>
      <c r="ABH17" s="291"/>
      <c r="ABI17" s="291"/>
      <c r="ABJ17" s="291"/>
      <c r="ABK17" s="291"/>
      <c r="ABL17" s="291"/>
      <c r="ABM17" s="291"/>
      <c r="ABN17" s="291"/>
      <c r="ABO17" s="291"/>
      <c r="ABP17" s="291"/>
      <c r="ABQ17" s="291"/>
      <c r="ABR17" s="291"/>
      <c r="ABS17" s="291"/>
      <c r="ABT17" s="291"/>
      <c r="ABU17" s="291"/>
      <c r="ABV17" s="291"/>
      <c r="ABW17" s="291"/>
      <c r="ABX17" s="291"/>
      <c r="ABY17" s="291"/>
      <c r="ABZ17" s="291"/>
      <c r="ACA17" s="291"/>
      <c r="ACB17" s="291"/>
      <c r="ACC17" s="291"/>
      <c r="ACD17" s="291"/>
      <c r="ACE17" s="291"/>
      <c r="ACF17" s="291"/>
      <c r="ACG17" s="291"/>
      <c r="ACH17" s="291"/>
      <c r="ACI17" s="291"/>
      <c r="ACJ17" s="291"/>
      <c r="ACK17" s="291"/>
      <c r="ACL17" s="291"/>
      <c r="ACM17" s="291"/>
      <c r="ACN17" s="291"/>
      <c r="ACO17" s="291"/>
      <c r="ACP17" s="291"/>
      <c r="ACQ17" s="291"/>
      <c r="ACR17" s="291"/>
      <c r="ACS17" s="291"/>
      <c r="ACT17" s="291"/>
      <c r="ACU17" s="291"/>
      <c r="ACV17" s="291"/>
      <c r="ACW17" s="291"/>
      <c r="ACX17" s="291"/>
      <c r="ACY17" s="291"/>
      <c r="ACZ17" s="291"/>
      <c r="ADA17" s="291"/>
      <c r="ADB17" s="291"/>
      <c r="ADC17" s="291"/>
      <c r="ADD17" s="291"/>
      <c r="ADE17" s="291"/>
      <c r="ADF17" s="291"/>
      <c r="ADG17" s="291"/>
      <c r="ADH17" s="291"/>
      <c r="ADI17" s="291"/>
      <c r="ADJ17" s="291"/>
      <c r="ADK17" s="291"/>
      <c r="ADL17" s="291"/>
      <c r="ADM17" s="291"/>
      <c r="ADN17" s="291"/>
      <c r="ADO17" s="291"/>
      <c r="ADP17" s="291"/>
      <c r="ADQ17" s="291"/>
      <c r="ADR17" s="291"/>
      <c r="ADS17" s="291"/>
      <c r="ADT17" s="291"/>
      <c r="ADU17" s="291"/>
      <c r="ADV17" s="291"/>
      <c r="ADW17" s="291"/>
      <c r="ADX17" s="291"/>
      <c r="ADY17" s="291"/>
      <c r="ADZ17" s="291"/>
      <c r="AEA17" s="291"/>
      <c r="AEB17" s="291"/>
      <c r="AEC17" s="291"/>
      <c r="AED17" s="291"/>
      <c r="AEE17" s="291"/>
      <c r="AEF17" s="291"/>
      <c r="AEG17" s="291"/>
      <c r="AEH17" s="291"/>
      <c r="AEI17" s="291"/>
      <c r="AEJ17" s="291"/>
      <c r="AEK17" s="291"/>
      <c r="AEL17" s="291"/>
      <c r="AEM17" s="291"/>
      <c r="AEN17" s="291"/>
      <c r="AEO17" s="291"/>
      <c r="AEP17" s="291"/>
      <c r="AEQ17" s="291"/>
      <c r="AER17" s="291"/>
      <c r="AES17" s="291"/>
      <c r="AET17" s="291"/>
      <c r="AEU17" s="291"/>
      <c r="AEV17" s="291"/>
      <c r="AEW17" s="291"/>
      <c r="AEX17" s="291"/>
      <c r="AEY17" s="291"/>
      <c r="AEZ17" s="291"/>
      <c r="AFA17" s="291"/>
      <c r="AFB17" s="291"/>
      <c r="AFC17" s="291"/>
      <c r="AFD17" s="291"/>
      <c r="AFE17" s="291"/>
      <c r="AFF17" s="291"/>
      <c r="AFG17" s="291"/>
      <c r="AFH17" s="291"/>
      <c r="AFI17" s="291"/>
      <c r="AFJ17" s="291"/>
      <c r="AFK17" s="291"/>
      <c r="AFL17" s="291"/>
      <c r="AFM17" s="291"/>
      <c r="AFN17" s="291"/>
      <c r="AFO17" s="291"/>
      <c r="AFP17" s="291"/>
      <c r="AFQ17" s="291"/>
      <c r="AFR17" s="291"/>
      <c r="AFS17" s="291"/>
      <c r="AFT17" s="291"/>
      <c r="AFU17" s="291"/>
      <c r="AFV17" s="291"/>
      <c r="AFW17" s="291"/>
      <c r="AFX17" s="291"/>
      <c r="AFY17" s="291"/>
      <c r="AFZ17" s="291"/>
      <c r="AGA17" s="291"/>
      <c r="AGB17" s="291"/>
      <c r="AGC17" s="291"/>
      <c r="AGD17" s="291"/>
      <c r="AGE17" s="291"/>
      <c r="AGF17" s="291"/>
      <c r="AGG17" s="291"/>
      <c r="AGH17" s="291"/>
      <c r="AGI17" s="291"/>
      <c r="AGJ17" s="291"/>
      <c r="AGK17" s="291"/>
      <c r="AGL17" s="291"/>
      <c r="AGM17" s="291"/>
      <c r="AGN17" s="291"/>
      <c r="AGO17" s="291"/>
      <c r="AGP17" s="291"/>
      <c r="AGQ17" s="291"/>
      <c r="AGR17" s="291"/>
      <c r="AGS17" s="291"/>
      <c r="AGT17" s="291"/>
      <c r="AGU17" s="291"/>
      <c r="AGV17" s="291"/>
      <c r="AGW17" s="291"/>
      <c r="AGX17" s="291"/>
      <c r="AGY17" s="291"/>
      <c r="AGZ17" s="291"/>
      <c r="AHA17" s="291"/>
      <c r="AHB17" s="291"/>
      <c r="AHC17" s="291"/>
      <c r="AHD17" s="291"/>
      <c r="AHE17" s="291"/>
      <c r="AHF17" s="291"/>
      <c r="AHG17" s="291"/>
      <c r="AHH17" s="291"/>
      <c r="AHI17" s="291"/>
      <c r="AHJ17" s="291"/>
      <c r="AHK17" s="291"/>
      <c r="AHL17" s="291"/>
      <c r="AHM17" s="291"/>
      <c r="AHN17" s="291"/>
      <c r="AHO17" s="291"/>
      <c r="AHP17" s="291"/>
      <c r="AHQ17" s="291"/>
      <c r="AHR17" s="291"/>
      <c r="AHS17" s="291"/>
      <c r="AHT17" s="291"/>
      <c r="AHU17" s="291"/>
      <c r="AHV17" s="291"/>
      <c r="AHW17" s="291"/>
      <c r="AHX17" s="291"/>
      <c r="AHY17" s="291"/>
      <c r="AHZ17" s="291"/>
      <c r="AIA17" s="291"/>
      <c r="AIB17" s="291"/>
      <c r="AIC17" s="291"/>
      <c r="AID17" s="291"/>
      <c r="AIE17" s="291"/>
      <c r="AIF17" s="291"/>
      <c r="AIG17" s="291"/>
      <c r="AIH17" s="291"/>
      <c r="AII17" s="291"/>
      <c r="AIJ17" s="291"/>
      <c r="AIK17" s="291"/>
      <c r="AIL17" s="291"/>
      <c r="AIM17" s="291"/>
      <c r="AIN17" s="291"/>
      <c r="AIO17" s="291"/>
      <c r="AIP17" s="291"/>
      <c r="AIQ17" s="291"/>
      <c r="AIR17" s="291"/>
      <c r="AIS17" s="291"/>
      <c r="AIT17" s="291"/>
      <c r="AIU17" s="291"/>
      <c r="AIV17" s="291"/>
      <c r="AIW17" s="291"/>
      <c r="AIX17" s="291"/>
      <c r="AIY17" s="291"/>
      <c r="AIZ17" s="291"/>
      <c r="AJA17" s="291"/>
      <c r="AJB17" s="291"/>
      <c r="AJC17" s="291"/>
      <c r="AJD17" s="291"/>
      <c r="AJE17" s="291"/>
      <c r="AJF17" s="291"/>
      <c r="AJG17" s="291"/>
      <c r="AJH17" s="291"/>
      <c r="AJI17" s="291"/>
      <c r="AJJ17" s="291"/>
      <c r="AJK17" s="291"/>
      <c r="AJL17" s="291"/>
      <c r="AJM17" s="291"/>
      <c r="AJN17" s="291"/>
      <c r="AJO17" s="291"/>
      <c r="AJP17" s="291"/>
      <c r="AJQ17" s="291"/>
      <c r="AJR17" s="291"/>
      <c r="AJS17" s="291"/>
      <c r="AJT17" s="291"/>
      <c r="AJU17" s="291"/>
      <c r="AJV17" s="291"/>
      <c r="AJW17" s="291"/>
      <c r="AJX17" s="291"/>
      <c r="AJY17" s="291"/>
      <c r="AJZ17" s="291"/>
      <c r="AKA17" s="291"/>
      <c r="AKB17" s="291"/>
      <c r="AKC17" s="291"/>
      <c r="AKD17" s="291"/>
      <c r="AKE17" s="291"/>
      <c r="AKF17" s="291"/>
      <c r="AKG17" s="291"/>
      <c r="AKH17" s="291"/>
      <c r="AKI17" s="291"/>
      <c r="AKJ17" s="291"/>
    </row>
    <row r="18" spans="1:972" x14ac:dyDescent="0.25">
      <c r="A18" s="291"/>
      <c r="B18" s="292"/>
      <c r="C18" s="293" t="s">
        <v>48</v>
      </c>
      <c r="D18" s="181" t="s">
        <v>12</v>
      </c>
      <c r="E18" s="294"/>
      <c r="F18" s="294"/>
      <c r="G18" s="294"/>
      <c r="H18" s="294"/>
      <c r="I18" s="294"/>
      <c r="J18" s="294"/>
      <c r="K18" s="294"/>
      <c r="L18" s="294"/>
      <c r="M18" s="294"/>
      <c r="N18" s="294"/>
      <c r="O18" s="279"/>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1"/>
      <c r="DO18" s="291"/>
      <c r="DP18" s="291"/>
      <c r="DQ18" s="291"/>
      <c r="DR18" s="291"/>
      <c r="DS18" s="291"/>
      <c r="DT18" s="291"/>
      <c r="DU18" s="291"/>
      <c r="DV18" s="291"/>
      <c r="DW18" s="291"/>
      <c r="DX18" s="291"/>
      <c r="DY18" s="291"/>
      <c r="DZ18" s="291"/>
      <c r="EA18" s="291"/>
      <c r="EB18" s="291"/>
      <c r="EC18" s="291"/>
      <c r="ED18" s="291"/>
      <c r="EE18" s="291"/>
      <c r="EF18" s="291"/>
      <c r="EG18" s="291"/>
      <c r="EH18" s="291"/>
      <c r="EI18" s="291"/>
      <c r="EJ18" s="291"/>
      <c r="EK18" s="291"/>
      <c r="EL18" s="291"/>
      <c r="EM18" s="291"/>
      <c r="EN18" s="291"/>
      <c r="EO18" s="291"/>
      <c r="EP18" s="291"/>
      <c r="EQ18" s="291"/>
      <c r="ER18" s="291"/>
      <c r="ES18" s="291"/>
      <c r="ET18" s="291"/>
      <c r="EU18" s="291"/>
      <c r="EV18" s="291"/>
      <c r="EW18" s="291"/>
      <c r="EX18" s="291"/>
      <c r="EY18" s="291"/>
      <c r="EZ18" s="291"/>
      <c r="FA18" s="291"/>
      <c r="FB18" s="291"/>
      <c r="FC18" s="291"/>
      <c r="FD18" s="291"/>
      <c r="FE18" s="291"/>
      <c r="FF18" s="291"/>
      <c r="FG18" s="291"/>
      <c r="FH18" s="291"/>
      <c r="FI18" s="291"/>
      <c r="FJ18" s="291"/>
      <c r="FK18" s="291"/>
      <c r="FL18" s="291"/>
      <c r="FM18" s="291"/>
      <c r="FN18" s="291"/>
      <c r="FO18" s="291"/>
      <c r="FP18" s="291"/>
      <c r="FQ18" s="291"/>
      <c r="FR18" s="291"/>
      <c r="FS18" s="291"/>
      <c r="FT18" s="291"/>
      <c r="FU18" s="291"/>
      <c r="FV18" s="291"/>
      <c r="FW18" s="291"/>
      <c r="FX18" s="291"/>
      <c r="FY18" s="291"/>
      <c r="FZ18" s="291"/>
      <c r="GA18" s="291"/>
      <c r="GB18" s="291"/>
      <c r="GC18" s="291"/>
      <c r="GD18" s="291"/>
      <c r="GE18" s="291"/>
      <c r="GF18" s="291"/>
      <c r="GG18" s="291"/>
      <c r="GH18" s="291"/>
      <c r="GI18" s="291"/>
      <c r="GJ18" s="291"/>
      <c r="GK18" s="291"/>
      <c r="GL18" s="291"/>
      <c r="GM18" s="291"/>
      <c r="GN18" s="291"/>
      <c r="GO18" s="291"/>
      <c r="GP18" s="291"/>
      <c r="GQ18" s="291"/>
      <c r="GR18" s="291"/>
      <c r="GS18" s="291"/>
      <c r="GT18" s="291"/>
      <c r="GU18" s="291"/>
      <c r="GV18" s="291"/>
      <c r="GW18" s="291"/>
      <c r="GX18" s="291"/>
      <c r="GY18" s="291"/>
      <c r="GZ18" s="291"/>
      <c r="HA18" s="291"/>
      <c r="HB18" s="291"/>
      <c r="HC18" s="291"/>
      <c r="HD18" s="291"/>
      <c r="HE18" s="291"/>
      <c r="HF18" s="291"/>
      <c r="HG18" s="291"/>
      <c r="HH18" s="291"/>
      <c r="HI18" s="291"/>
      <c r="HJ18" s="291"/>
      <c r="HK18" s="291"/>
      <c r="HL18" s="291"/>
      <c r="HM18" s="291"/>
      <c r="HN18" s="291"/>
      <c r="HO18" s="291"/>
      <c r="HP18" s="291"/>
      <c r="HQ18" s="291"/>
      <c r="HR18" s="291"/>
      <c r="HS18" s="291"/>
      <c r="HT18" s="291"/>
      <c r="HU18" s="291"/>
      <c r="HV18" s="291"/>
      <c r="HW18" s="291"/>
      <c r="HX18" s="291"/>
      <c r="HY18" s="291"/>
      <c r="HZ18" s="291"/>
      <c r="IA18" s="291"/>
      <c r="IB18" s="291"/>
      <c r="IC18" s="291"/>
      <c r="ID18" s="291"/>
      <c r="IE18" s="291"/>
      <c r="IF18" s="291"/>
      <c r="IG18" s="291"/>
      <c r="IH18" s="291"/>
      <c r="II18" s="291"/>
      <c r="IJ18" s="291"/>
      <c r="IK18" s="291"/>
      <c r="IL18" s="291"/>
      <c r="IM18" s="291"/>
      <c r="IN18" s="291"/>
      <c r="IO18" s="291"/>
      <c r="IP18" s="291"/>
      <c r="IQ18" s="291"/>
      <c r="IR18" s="291"/>
      <c r="IS18" s="291"/>
      <c r="IT18" s="291"/>
      <c r="IU18" s="291"/>
      <c r="IV18" s="291"/>
      <c r="IW18" s="291"/>
      <c r="IX18" s="291"/>
      <c r="IY18" s="291"/>
      <c r="IZ18" s="291"/>
      <c r="JA18" s="291"/>
      <c r="JB18" s="291"/>
      <c r="JC18" s="291"/>
      <c r="JD18" s="291"/>
      <c r="JE18" s="291"/>
      <c r="JF18" s="291"/>
      <c r="JG18" s="291"/>
      <c r="JH18" s="291"/>
      <c r="JI18" s="291"/>
      <c r="JJ18" s="291"/>
      <c r="JK18" s="291"/>
      <c r="JL18" s="291"/>
      <c r="JM18" s="291"/>
      <c r="JN18" s="291"/>
      <c r="JO18" s="291"/>
      <c r="JP18" s="291"/>
      <c r="JQ18" s="291"/>
      <c r="JR18" s="291"/>
      <c r="JS18" s="291"/>
      <c r="JT18" s="291"/>
      <c r="JU18" s="291"/>
      <c r="JV18" s="291"/>
      <c r="JW18" s="291"/>
      <c r="JX18" s="291"/>
      <c r="JY18" s="291"/>
      <c r="JZ18" s="291"/>
      <c r="KA18" s="291"/>
      <c r="KB18" s="291"/>
      <c r="KC18" s="291"/>
      <c r="KD18" s="291"/>
      <c r="KE18" s="291"/>
      <c r="KF18" s="291"/>
      <c r="KG18" s="291"/>
      <c r="KH18" s="291"/>
      <c r="KI18" s="291"/>
      <c r="KJ18" s="291"/>
      <c r="KK18" s="291"/>
      <c r="KL18" s="291"/>
      <c r="KM18" s="291"/>
      <c r="KN18" s="291"/>
      <c r="KO18" s="291"/>
      <c r="KP18" s="291"/>
      <c r="KQ18" s="291"/>
      <c r="KR18" s="291"/>
      <c r="KS18" s="291"/>
      <c r="KT18" s="291"/>
      <c r="KU18" s="291"/>
      <c r="KV18" s="291"/>
      <c r="KW18" s="291"/>
      <c r="KX18" s="291"/>
      <c r="KY18" s="291"/>
      <c r="KZ18" s="291"/>
      <c r="LA18" s="291"/>
      <c r="LB18" s="291"/>
      <c r="LC18" s="291"/>
      <c r="LD18" s="291"/>
      <c r="LE18" s="291"/>
      <c r="LF18" s="291"/>
      <c r="LG18" s="291"/>
      <c r="LH18" s="291"/>
      <c r="LI18" s="291"/>
      <c r="LJ18" s="291"/>
      <c r="LK18" s="291"/>
      <c r="LL18" s="291"/>
      <c r="LM18" s="291"/>
      <c r="LN18" s="291"/>
      <c r="LO18" s="291"/>
      <c r="LP18" s="291"/>
      <c r="LQ18" s="291"/>
      <c r="LR18" s="291"/>
      <c r="LS18" s="291"/>
      <c r="LT18" s="291"/>
      <c r="LU18" s="291"/>
      <c r="LV18" s="291"/>
      <c r="LW18" s="291"/>
      <c r="LX18" s="291"/>
      <c r="LY18" s="291"/>
      <c r="LZ18" s="291"/>
      <c r="MA18" s="291"/>
      <c r="MB18" s="291"/>
      <c r="MC18" s="291"/>
      <c r="MD18" s="291"/>
      <c r="ME18" s="291"/>
      <c r="MF18" s="291"/>
      <c r="MG18" s="291"/>
      <c r="MH18" s="291"/>
      <c r="MI18" s="291"/>
      <c r="MJ18" s="291"/>
      <c r="MK18" s="291"/>
      <c r="ML18" s="291"/>
      <c r="MM18" s="291"/>
      <c r="MN18" s="291"/>
      <c r="MO18" s="291"/>
      <c r="MP18" s="291"/>
      <c r="MQ18" s="291"/>
      <c r="MR18" s="291"/>
      <c r="MS18" s="291"/>
      <c r="MT18" s="291"/>
      <c r="MU18" s="291"/>
      <c r="MV18" s="291"/>
      <c r="MW18" s="291"/>
      <c r="MX18" s="291"/>
      <c r="MY18" s="291"/>
      <c r="MZ18" s="291"/>
      <c r="NA18" s="291"/>
      <c r="NB18" s="291"/>
      <c r="NC18" s="291"/>
      <c r="ND18" s="291"/>
      <c r="NE18" s="291"/>
      <c r="NF18" s="291"/>
      <c r="NG18" s="291"/>
      <c r="NH18" s="291"/>
      <c r="NI18" s="291"/>
      <c r="NJ18" s="291"/>
      <c r="NK18" s="291"/>
      <c r="NL18" s="291"/>
      <c r="NM18" s="291"/>
      <c r="NN18" s="291"/>
      <c r="NO18" s="291"/>
      <c r="NP18" s="291"/>
      <c r="NQ18" s="291"/>
      <c r="NR18" s="291"/>
      <c r="NS18" s="291"/>
      <c r="NT18" s="291"/>
      <c r="NU18" s="291"/>
      <c r="NV18" s="291"/>
      <c r="NW18" s="291"/>
      <c r="NX18" s="291"/>
      <c r="NY18" s="291"/>
      <c r="NZ18" s="291"/>
      <c r="OA18" s="291"/>
      <c r="OB18" s="291"/>
      <c r="OC18" s="291"/>
      <c r="OD18" s="291"/>
      <c r="OE18" s="291"/>
      <c r="OF18" s="291"/>
      <c r="OG18" s="291"/>
      <c r="OH18" s="291"/>
      <c r="OI18" s="291"/>
      <c r="OJ18" s="291"/>
      <c r="OK18" s="291"/>
      <c r="OL18" s="291"/>
      <c r="OM18" s="291"/>
      <c r="ON18" s="291"/>
      <c r="OO18" s="291"/>
      <c r="OP18" s="291"/>
      <c r="OQ18" s="291"/>
      <c r="OR18" s="291"/>
      <c r="OS18" s="291"/>
      <c r="OT18" s="291"/>
      <c r="OU18" s="291"/>
      <c r="OV18" s="291"/>
      <c r="OW18" s="291"/>
      <c r="OX18" s="291"/>
      <c r="OY18" s="291"/>
      <c r="OZ18" s="291"/>
      <c r="PA18" s="291"/>
      <c r="PB18" s="291"/>
      <c r="PC18" s="291"/>
      <c r="PD18" s="291"/>
      <c r="PE18" s="291"/>
      <c r="PF18" s="291"/>
      <c r="PG18" s="291"/>
      <c r="PH18" s="291"/>
      <c r="PI18" s="291"/>
      <c r="PJ18" s="291"/>
      <c r="PK18" s="291"/>
      <c r="PL18" s="291"/>
      <c r="PM18" s="291"/>
      <c r="PN18" s="291"/>
      <c r="PO18" s="291"/>
      <c r="PP18" s="291"/>
      <c r="PQ18" s="291"/>
      <c r="PR18" s="291"/>
      <c r="PS18" s="291"/>
      <c r="PT18" s="291"/>
      <c r="PU18" s="291"/>
      <c r="PV18" s="291"/>
      <c r="PW18" s="291"/>
      <c r="PX18" s="291"/>
      <c r="PY18" s="291"/>
      <c r="PZ18" s="291"/>
      <c r="QA18" s="291"/>
      <c r="QB18" s="291"/>
      <c r="QC18" s="291"/>
      <c r="QD18" s="291"/>
      <c r="QE18" s="291"/>
      <c r="QF18" s="291"/>
      <c r="QG18" s="291"/>
      <c r="QH18" s="291"/>
      <c r="QI18" s="291"/>
      <c r="QJ18" s="291"/>
      <c r="QK18" s="291"/>
      <c r="QL18" s="291"/>
      <c r="QM18" s="291"/>
      <c r="QN18" s="291"/>
      <c r="QO18" s="291"/>
      <c r="QP18" s="291"/>
      <c r="QQ18" s="291"/>
      <c r="QR18" s="291"/>
      <c r="QS18" s="291"/>
      <c r="QT18" s="291"/>
      <c r="QU18" s="291"/>
      <c r="QV18" s="291"/>
      <c r="QW18" s="291"/>
      <c r="QX18" s="291"/>
      <c r="QY18" s="291"/>
      <c r="QZ18" s="291"/>
      <c r="RA18" s="291"/>
      <c r="RB18" s="291"/>
      <c r="RC18" s="291"/>
      <c r="RD18" s="291"/>
      <c r="RE18" s="291"/>
      <c r="RF18" s="291"/>
      <c r="RG18" s="291"/>
      <c r="RH18" s="291"/>
      <c r="RI18" s="291"/>
      <c r="RJ18" s="291"/>
      <c r="RK18" s="291"/>
      <c r="RL18" s="291"/>
      <c r="RM18" s="291"/>
      <c r="RN18" s="291"/>
      <c r="RO18" s="291"/>
      <c r="RP18" s="291"/>
      <c r="RQ18" s="291"/>
      <c r="RR18" s="291"/>
      <c r="RS18" s="291"/>
      <c r="RT18" s="291"/>
      <c r="RU18" s="291"/>
      <c r="RV18" s="291"/>
      <c r="RW18" s="291"/>
      <c r="RX18" s="291"/>
      <c r="RY18" s="291"/>
      <c r="RZ18" s="291"/>
      <c r="SA18" s="291"/>
      <c r="SB18" s="291"/>
      <c r="SC18" s="291"/>
      <c r="SD18" s="291"/>
      <c r="SE18" s="291"/>
      <c r="SF18" s="291"/>
      <c r="SG18" s="291"/>
      <c r="SH18" s="291"/>
      <c r="SI18" s="291"/>
      <c r="SJ18" s="291"/>
      <c r="SK18" s="291"/>
      <c r="SL18" s="291"/>
      <c r="SM18" s="291"/>
      <c r="SN18" s="291"/>
      <c r="SO18" s="291"/>
      <c r="SP18" s="291"/>
      <c r="SQ18" s="291"/>
      <c r="SR18" s="291"/>
      <c r="SS18" s="291"/>
      <c r="ST18" s="291"/>
      <c r="SU18" s="291"/>
      <c r="SV18" s="291"/>
      <c r="SW18" s="291"/>
      <c r="SX18" s="291"/>
      <c r="SY18" s="291"/>
      <c r="SZ18" s="291"/>
      <c r="TA18" s="291"/>
      <c r="TB18" s="291"/>
      <c r="TC18" s="291"/>
      <c r="TD18" s="291"/>
      <c r="TE18" s="291"/>
      <c r="TF18" s="291"/>
      <c r="TG18" s="291"/>
      <c r="TH18" s="291"/>
      <c r="TI18" s="291"/>
      <c r="TJ18" s="291"/>
      <c r="TK18" s="291"/>
      <c r="TL18" s="291"/>
      <c r="TM18" s="291"/>
      <c r="TN18" s="291"/>
      <c r="TO18" s="291"/>
      <c r="TP18" s="291"/>
      <c r="TQ18" s="291"/>
      <c r="TR18" s="291"/>
      <c r="TS18" s="291"/>
      <c r="TT18" s="291"/>
      <c r="TU18" s="291"/>
      <c r="TV18" s="291"/>
      <c r="TW18" s="291"/>
      <c r="TX18" s="291"/>
      <c r="TY18" s="291"/>
      <c r="TZ18" s="291"/>
      <c r="UA18" s="291"/>
      <c r="UB18" s="291"/>
      <c r="UC18" s="291"/>
      <c r="UD18" s="291"/>
      <c r="UE18" s="291"/>
      <c r="UF18" s="291"/>
      <c r="UG18" s="291"/>
      <c r="UH18" s="291"/>
      <c r="UI18" s="291"/>
      <c r="UJ18" s="291"/>
      <c r="UK18" s="291"/>
      <c r="UL18" s="291"/>
      <c r="UM18" s="291"/>
      <c r="UN18" s="291"/>
      <c r="UO18" s="291"/>
      <c r="UP18" s="291"/>
      <c r="UQ18" s="291"/>
      <c r="UR18" s="291"/>
      <c r="US18" s="291"/>
      <c r="UT18" s="291"/>
      <c r="UU18" s="291"/>
      <c r="UV18" s="291"/>
      <c r="UW18" s="291"/>
      <c r="UX18" s="291"/>
      <c r="UY18" s="291"/>
      <c r="UZ18" s="291"/>
      <c r="VA18" s="291"/>
      <c r="VB18" s="291"/>
      <c r="VC18" s="291"/>
      <c r="VD18" s="291"/>
      <c r="VE18" s="291"/>
      <c r="VF18" s="291"/>
      <c r="VG18" s="291"/>
      <c r="VH18" s="291"/>
      <c r="VI18" s="291"/>
      <c r="VJ18" s="291"/>
      <c r="VK18" s="291"/>
      <c r="VL18" s="291"/>
      <c r="VM18" s="291"/>
      <c r="VN18" s="291"/>
      <c r="VO18" s="291"/>
      <c r="VP18" s="291"/>
      <c r="VQ18" s="291"/>
      <c r="VR18" s="291"/>
      <c r="VS18" s="291"/>
      <c r="VT18" s="291"/>
      <c r="VU18" s="291"/>
      <c r="VV18" s="291"/>
      <c r="VW18" s="291"/>
      <c r="VX18" s="291"/>
      <c r="VY18" s="291"/>
      <c r="VZ18" s="291"/>
      <c r="WA18" s="291"/>
      <c r="WB18" s="291"/>
      <c r="WC18" s="291"/>
      <c r="WD18" s="291"/>
      <c r="WE18" s="291"/>
      <c r="WF18" s="291"/>
      <c r="WG18" s="291"/>
      <c r="WH18" s="291"/>
      <c r="WI18" s="291"/>
      <c r="WJ18" s="291"/>
      <c r="WK18" s="291"/>
      <c r="WL18" s="291"/>
      <c r="WM18" s="291"/>
      <c r="WN18" s="291"/>
      <c r="WO18" s="291"/>
      <c r="WP18" s="291"/>
      <c r="WQ18" s="291"/>
      <c r="WR18" s="291"/>
      <c r="WS18" s="291"/>
      <c r="WT18" s="291"/>
      <c r="WU18" s="291"/>
      <c r="WV18" s="291"/>
      <c r="WW18" s="291"/>
      <c r="WX18" s="291"/>
      <c r="WY18" s="291"/>
      <c r="WZ18" s="291"/>
      <c r="XA18" s="291"/>
      <c r="XB18" s="291"/>
      <c r="XC18" s="291"/>
      <c r="XD18" s="291"/>
      <c r="XE18" s="291"/>
      <c r="XF18" s="291"/>
      <c r="XG18" s="291"/>
      <c r="XH18" s="291"/>
      <c r="XI18" s="291"/>
      <c r="XJ18" s="291"/>
      <c r="XK18" s="291"/>
      <c r="XL18" s="291"/>
      <c r="XM18" s="291"/>
      <c r="XN18" s="291"/>
      <c r="XO18" s="291"/>
      <c r="XP18" s="291"/>
      <c r="XQ18" s="291"/>
      <c r="XR18" s="291"/>
      <c r="XS18" s="291"/>
      <c r="XT18" s="291"/>
      <c r="XU18" s="291"/>
      <c r="XV18" s="291"/>
      <c r="XW18" s="291"/>
      <c r="XX18" s="291"/>
      <c r="XY18" s="291"/>
      <c r="XZ18" s="291"/>
      <c r="YA18" s="291"/>
      <c r="YB18" s="291"/>
      <c r="YC18" s="291"/>
      <c r="YD18" s="291"/>
      <c r="YE18" s="291"/>
      <c r="YF18" s="291"/>
      <c r="YG18" s="291"/>
      <c r="YH18" s="291"/>
      <c r="YI18" s="291"/>
      <c r="YJ18" s="291"/>
      <c r="YK18" s="291"/>
      <c r="YL18" s="291"/>
      <c r="YM18" s="291"/>
      <c r="YN18" s="291"/>
      <c r="YO18" s="291"/>
      <c r="YP18" s="291"/>
      <c r="YQ18" s="291"/>
      <c r="YR18" s="291"/>
      <c r="YS18" s="291"/>
      <c r="YT18" s="291"/>
      <c r="YU18" s="291"/>
      <c r="YV18" s="291"/>
      <c r="YW18" s="291"/>
      <c r="YX18" s="291"/>
      <c r="YY18" s="291"/>
      <c r="YZ18" s="291"/>
      <c r="ZA18" s="291"/>
      <c r="ZB18" s="291"/>
      <c r="ZC18" s="291"/>
      <c r="ZD18" s="291"/>
      <c r="ZE18" s="291"/>
      <c r="ZF18" s="291"/>
      <c r="ZG18" s="291"/>
      <c r="ZH18" s="291"/>
      <c r="ZI18" s="291"/>
      <c r="ZJ18" s="291"/>
      <c r="ZK18" s="291"/>
      <c r="ZL18" s="291"/>
      <c r="ZM18" s="291"/>
      <c r="ZN18" s="291"/>
      <c r="ZO18" s="291"/>
      <c r="ZP18" s="291"/>
      <c r="ZQ18" s="291"/>
      <c r="ZR18" s="291"/>
      <c r="ZS18" s="291"/>
      <c r="ZT18" s="291"/>
      <c r="ZU18" s="291"/>
      <c r="ZV18" s="291"/>
      <c r="ZW18" s="291"/>
      <c r="ZX18" s="291"/>
      <c r="ZY18" s="291"/>
      <c r="ZZ18" s="291"/>
      <c r="AAA18" s="291"/>
      <c r="AAB18" s="291"/>
      <c r="AAC18" s="291"/>
      <c r="AAD18" s="291"/>
      <c r="AAE18" s="291"/>
      <c r="AAF18" s="291"/>
      <c r="AAG18" s="291"/>
      <c r="AAH18" s="291"/>
      <c r="AAI18" s="291"/>
      <c r="AAJ18" s="291"/>
      <c r="AAK18" s="291"/>
      <c r="AAL18" s="291"/>
      <c r="AAM18" s="291"/>
      <c r="AAN18" s="291"/>
      <c r="AAO18" s="291"/>
      <c r="AAP18" s="291"/>
      <c r="AAQ18" s="291"/>
      <c r="AAR18" s="291"/>
      <c r="AAS18" s="291"/>
      <c r="AAT18" s="291"/>
      <c r="AAU18" s="291"/>
      <c r="AAV18" s="291"/>
      <c r="AAW18" s="291"/>
      <c r="AAX18" s="291"/>
      <c r="AAY18" s="291"/>
      <c r="AAZ18" s="291"/>
      <c r="ABA18" s="291"/>
      <c r="ABB18" s="291"/>
      <c r="ABC18" s="291"/>
      <c r="ABD18" s="291"/>
      <c r="ABE18" s="291"/>
      <c r="ABF18" s="291"/>
      <c r="ABG18" s="291"/>
      <c r="ABH18" s="291"/>
      <c r="ABI18" s="291"/>
      <c r="ABJ18" s="291"/>
      <c r="ABK18" s="291"/>
      <c r="ABL18" s="291"/>
      <c r="ABM18" s="291"/>
      <c r="ABN18" s="291"/>
      <c r="ABO18" s="291"/>
      <c r="ABP18" s="291"/>
      <c r="ABQ18" s="291"/>
      <c r="ABR18" s="291"/>
      <c r="ABS18" s="291"/>
      <c r="ABT18" s="291"/>
      <c r="ABU18" s="291"/>
      <c r="ABV18" s="291"/>
      <c r="ABW18" s="291"/>
      <c r="ABX18" s="291"/>
      <c r="ABY18" s="291"/>
      <c r="ABZ18" s="291"/>
      <c r="ACA18" s="291"/>
      <c r="ACB18" s="291"/>
      <c r="ACC18" s="291"/>
      <c r="ACD18" s="291"/>
      <c r="ACE18" s="291"/>
      <c r="ACF18" s="291"/>
      <c r="ACG18" s="291"/>
      <c r="ACH18" s="291"/>
      <c r="ACI18" s="291"/>
      <c r="ACJ18" s="291"/>
      <c r="ACK18" s="291"/>
      <c r="ACL18" s="291"/>
      <c r="ACM18" s="291"/>
      <c r="ACN18" s="291"/>
      <c r="ACO18" s="291"/>
      <c r="ACP18" s="291"/>
      <c r="ACQ18" s="291"/>
      <c r="ACR18" s="291"/>
      <c r="ACS18" s="291"/>
      <c r="ACT18" s="291"/>
      <c r="ACU18" s="291"/>
      <c r="ACV18" s="291"/>
      <c r="ACW18" s="291"/>
      <c r="ACX18" s="291"/>
      <c r="ACY18" s="291"/>
      <c r="ACZ18" s="291"/>
      <c r="ADA18" s="291"/>
      <c r="ADB18" s="291"/>
      <c r="ADC18" s="291"/>
      <c r="ADD18" s="291"/>
      <c r="ADE18" s="291"/>
      <c r="ADF18" s="291"/>
      <c r="ADG18" s="291"/>
      <c r="ADH18" s="291"/>
      <c r="ADI18" s="291"/>
      <c r="ADJ18" s="291"/>
      <c r="ADK18" s="291"/>
      <c r="ADL18" s="291"/>
      <c r="ADM18" s="291"/>
      <c r="ADN18" s="291"/>
      <c r="ADO18" s="291"/>
      <c r="ADP18" s="291"/>
      <c r="ADQ18" s="291"/>
      <c r="ADR18" s="291"/>
      <c r="ADS18" s="291"/>
      <c r="ADT18" s="291"/>
      <c r="ADU18" s="291"/>
      <c r="ADV18" s="291"/>
      <c r="ADW18" s="291"/>
      <c r="ADX18" s="291"/>
      <c r="ADY18" s="291"/>
      <c r="ADZ18" s="291"/>
      <c r="AEA18" s="291"/>
      <c r="AEB18" s="291"/>
      <c r="AEC18" s="291"/>
      <c r="AED18" s="291"/>
      <c r="AEE18" s="291"/>
      <c r="AEF18" s="291"/>
      <c r="AEG18" s="291"/>
      <c r="AEH18" s="291"/>
      <c r="AEI18" s="291"/>
      <c r="AEJ18" s="291"/>
      <c r="AEK18" s="291"/>
      <c r="AEL18" s="291"/>
      <c r="AEM18" s="291"/>
      <c r="AEN18" s="291"/>
      <c r="AEO18" s="291"/>
      <c r="AEP18" s="291"/>
      <c r="AEQ18" s="291"/>
      <c r="AER18" s="291"/>
      <c r="AES18" s="291"/>
      <c r="AET18" s="291"/>
      <c r="AEU18" s="291"/>
      <c r="AEV18" s="291"/>
      <c r="AEW18" s="291"/>
      <c r="AEX18" s="291"/>
      <c r="AEY18" s="291"/>
      <c r="AEZ18" s="291"/>
      <c r="AFA18" s="291"/>
      <c r="AFB18" s="291"/>
      <c r="AFC18" s="291"/>
      <c r="AFD18" s="291"/>
      <c r="AFE18" s="291"/>
      <c r="AFF18" s="291"/>
      <c r="AFG18" s="291"/>
      <c r="AFH18" s="291"/>
      <c r="AFI18" s="291"/>
      <c r="AFJ18" s="291"/>
      <c r="AFK18" s="291"/>
      <c r="AFL18" s="291"/>
      <c r="AFM18" s="291"/>
      <c r="AFN18" s="291"/>
      <c r="AFO18" s="291"/>
      <c r="AFP18" s="291"/>
      <c r="AFQ18" s="291"/>
      <c r="AFR18" s="291"/>
      <c r="AFS18" s="291"/>
      <c r="AFT18" s="291"/>
      <c r="AFU18" s="291"/>
      <c r="AFV18" s="291"/>
      <c r="AFW18" s="291"/>
      <c r="AFX18" s="291"/>
      <c r="AFY18" s="291"/>
      <c r="AFZ18" s="291"/>
      <c r="AGA18" s="291"/>
      <c r="AGB18" s="291"/>
      <c r="AGC18" s="291"/>
      <c r="AGD18" s="291"/>
      <c r="AGE18" s="291"/>
      <c r="AGF18" s="291"/>
      <c r="AGG18" s="291"/>
      <c r="AGH18" s="291"/>
      <c r="AGI18" s="291"/>
      <c r="AGJ18" s="291"/>
      <c r="AGK18" s="291"/>
      <c r="AGL18" s="291"/>
      <c r="AGM18" s="291"/>
      <c r="AGN18" s="291"/>
      <c r="AGO18" s="291"/>
      <c r="AGP18" s="291"/>
      <c r="AGQ18" s="291"/>
      <c r="AGR18" s="291"/>
      <c r="AGS18" s="291"/>
      <c r="AGT18" s="291"/>
      <c r="AGU18" s="291"/>
      <c r="AGV18" s="291"/>
      <c r="AGW18" s="291"/>
      <c r="AGX18" s="291"/>
      <c r="AGY18" s="291"/>
      <c r="AGZ18" s="291"/>
      <c r="AHA18" s="291"/>
      <c r="AHB18" s="291"/>
      <c r="AHC18" s="291"/>
      <c r="AHD18" s="291"/>
      <c r="AHE18" s="291"/>
      <c r="AHF18" s="291"/>
      <c r="AHG18" s="291"/>
      <c r="AHH18" s="291"/>
      <c r="AHI18" s="291"/>
      <c r="AHJ18" s="291"/>
      <c r="AHK18" s="291"/>
      <c r="AHL18" s="291"/>
      <c r="AHM18" s="291"/>
      <c r="AHN18" s="291"/>
      <c r="AHO18" s="291"/>
      <c r="AHP18" s="291"/>
      <c r="AHQ18" s="291"/>
      <c r="AHR18" s="291"/>
      <c r="AHS18" s="291"/>
      <c r="AHT18" s="291"/>
      <c r="AHU18" s="291"/>
      <c r="AHV18" s="291"/>
      <c r="AHW18" s="291"/>
      <c r="AHX18" s="291"/>
      <c r="AHY18" s="291"/>
      <c r="AHZ18" s="291"/>
      <c r="AIA18" s="291"/>
      <c r="AIB18" s="291"/>
      <c r="AIC18" s="291"/>
      <c r="AID18" s="291"/>
      <c r="AIE18" s="291"/>
      <c r="AIF18" s="291"/>
      <c r="AIG18" s="291"/>
      <c r="AIH18" s="291"/>
      <c r="AII18" s="291"/>
      <c r="AIJ18" s="291"/>
      <c r="AIK18" s="291"/>
      <c r="AIL18" s="291"/>
      <c r="AIM18" s="291"/>
      <c r="AIN18" s="291"/>
      <c r="AIO18" s="291"/>
      <c r="AIP18" s="291"/>
      <c r="AIQ18" s="291"/>
      <c r="AIR18" s="291"/>
      <c r="AIS18" s="291"/>
      <c r="AIT18" s="291"/>
      <c r="AIU18" s="291"/>
      <c r="AIV18" s="291"/>
      <c r="AIW18" s="291"/>
      <c r="AIX18" s="291"/>
      <c r="AIY18" s="291"/>
      <c r="AIZ18" s="291"/>
      <c r="AJA18" s="291"/>
      <c r="AJB18" s="291"/>
      <c r="AJC18" s="291"/>
      <c r="AJD18" s="291"/>
      <c r="AJE18" s="291"/>
      <c r="AJF18" s="291"/>
      <c r="AJG18" s="291"/>
      <c r="AJH18" s="291"/>
      <c r="AJI18" s="291"/>
      <c r="AJJ18" s="291"/>
      <c r="AJK18" s="291"/>
      <c r="AJL18" s="291"/>
      <c r="AJM18" s="291"/>
      <c r="AJN18" s="291"/>
      <c r="AJO18" s="291"/>
      <c r="AJP18" s="291"/>
      <c r="AJQ18" s="291"/>
      <c r="AJR18" s="291"/>
      <c r="AJS18" s="291"/>
      <c r="AJT18" s="291"/>
      <c r="AJU18" s="291"/>
      <c r="AJV18" s="291"/>
      <c r="AJW18" s="291"/>
      <c r="AJX18" s="291"/>
      <c r="AJY18" s="291"/>
      <c r="AJZ18" s="291"/>
      <c r="AKA18" s="291"/>
      <c r="AKB18" s="291"/>
      <c r="AKC18" s="291"/>
      <c r="AKD18" s="291"/>
      <c r="AKE18" s="291"/>
      <c r="AKF18" s="291"/>
      <c r="AKG18" s="291"/>
      <c r="AKH18" s="291"/>
      <c r="AKI18" s="291"/>
      <c r="AKJ18" s="291"/>
    </row>
    <row r="19" spans="1:972" x14ac:dyDescent="0.25">
      <c r="A19" s="291"/>
      <c r="B19" s="292"/>
      <c r="C19" s="293" t="s">
        <v>49</v>
      </c>
      <c r="D19" s="181" t="s">
        <v>12</v>
      </c>
      <c r="E19" s="294"/>
      <c r="F19" s="294"/>
      <c r="G19" s="294"/>
      <c r="H19" s="294"/>
      <c r="I19" s="294"/>
      <c r="J19" s="294"/>
      <c r="K19" s="294"/>
      <c r="L19" s="294"/>
      <c r="M19" s="294"/>
      <c r="N19" s="294"/>
      <c r="O19" s="279"/>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1"/>
      <c r="DG19" s="291"/>
      <c r="DH19" s="291"/>
      <c r="DI19" s="291"/>
      <c r="DJ19" s="291"/>
      <c r="DK19" s="291"/>
      <c r="DL19" s="291"/>
      <c r="DM19" s="291"/>
      <c r="DN19" s="291"/>
      <c r="DO19" s="291"/>
      <c r="DP19" s="291"/>
      <c r="DQ19" s="291"/>
      <c r="DR19" s="291"/>
      <c r="DS19" s="291"/>
      <c r="DT19" s="291"/>
      <c r="DU19" s="291"/>
      <c r="DV19" s="291"/>
      <c r="DW19" s="291"/>
      <c r="DX19" s="291"/>
      <c r="DY19" s="291"/>
      <c r="DZ19" s="291"/>
      <c r="EA19" s="291"/>
      <c r="EB19" s="291"/>
      <c r="EC19" s="291"/>
      <c r="ED19" s="291"/>
      <c r="EE19" s="291"/>
      <c r="EF19" s="291"/>
      <c r="EG19" s="291"/>
      <c r="EH19" s="291"/>
      <c r="EI19" s="291"/>
      <c r="EJ19" s="291"/>
      <c r="EK19" s="291"/>
      <c r="EL19" s="291"/>
      <c r="EM19" s="291"/>
      <c r="EN19" s="291"/>
      <c r="EO19" s="291"/>
      <c r="EP19" s="291"/>
      <c r="EQ19" s="291"/>
      <c r="ER19" s="291"/>
      <c r="ES19" s="291"/>
      <c r="ET19" s="291"/>
      <c r="EU19" s="291"/>
      <c r="EV19" s="291"/>
      <c r="EW19" s="291"/>
      <c r="EX19" s="291"/>
      <c r="EY19" s="291"/>
      <c r="EZ19" s="291"/>
      <c r="FA19" s="291"/>
      <c r="FB19" s="291"/>
      <c r="FC19" s="291"/>
      <c r="FD19" s="291"/>
      <c r="FE19" s="291"/>
      <c r="FF19" s="291"/>
      <c r="FG19" s="291"/>
      <c r="FH19" s="291"/>
      <c r="FI19" s="291"/>
      <c r="FJ19" s="291"/>
      <c r="FK19" s="291"/>
      <c r="FL19" s="291"/>
      <c r="FM19" s="291"/>
      <c r="FN19" s="291"/>
      <c r="FO19" s="291"/>
      <c r="FP19" s="291"/>
      <c r="FQ19" s="291"/>
      <c r="FR19" s="291"/>
      <c r="FS19" s="291"/>
      <c r="FT19" s="291"/>
      <c r="FU19" s="291"/>
      <c r="FV19" s="291"/>
      <c r="FW19" s="291"/>
      <c r="FX19" s="291"/>
      <c r="FY19" s="291"/>
      <c r="FZ19" s="291"/>
      <c r="GA19" s="291"/>
      <c r="GB19" s="291"/>
      <c r="GC19" s="291"/>
      <c r="GD19" s="291"/>
      <c r="GE19" s="291"/>
      <c r="GF19" s="291"/>
      <c r="GG19" s="291"/>
      <c r="GH19" s="291"/>
      <c r="GI19" s="291"/>
      <c r="GJ19" s="291"/>
      <c r="GK19" s="291"/>
      <c r="GL19" s="291"/>
      <c r="GM19" s="291"/>
      <c r="GN19" s="291"/>
      <c r="GO19" s="291"/>
      <c r="GP19" s="291"/>
      <c r="GQ19" s="291"/>
      <c r="GR19" s="291"/>
      <c r="GS19" s="291"/>
      <c r="GT19" s="291"/>
      <c r="GU19" s="291"/>
      <c r="GV19" s="291"/>
      <c r="GW19" s="291"/>
      <c r="GX19" s="291"/>
      <c r="GY19" s="291"/>
      <c r="GZ19" s="291"/>
      <c r="HA19" s="291"/>
      <c r="HB19" s="291"/>
      <c r="HC19" s="291"/>
      <c r="HD19" s="291"/>
      <c r="HE19" s="291"/>
      <c r="HF19" s="291"/>
      <c r="HG19" s="291"/>
      <c r="HH19" s="291"/>
      <c r="HI19" s="291"/>
      <c r="HJ19" s="291"/>
      <c r="HK19" s="291"/>
      <c r="HL19" s="291"/>
      <c r="HM19" s="291"/>
      <c r="HN19" s="291"/>
      <c r="HO19" s="291"/>
      <c r="HP19" s="291"/>
      <c r="HQ19" s="291"/>
      <c r="HR19" s="291"/>
      <c r="HS19" s="291"/>
      <c r="HT19" s="291"/>
      <c r="HU19" s="291"/>
      <c r="HV19" s="291"/>
      <c r="HW19" s="291"/>
      <c r="HX19" s="291"/>
      <c r="HY19" s="291"/>
      <c r="HZ19" s="291"/>
      <c r="IA19" s="291"/>
      <c r="IB19" s="291"/>
      <c r="IC19" s="291"/>
      <c r="ID19" s="291"/>
      <c r="IE19" s="291"/>
      <c r="IF19" s="291"/>
      <c r="IG19" s="291"/>
      <c r="IH19" s="291"/>
      <c r="II19" s="291"/>
      <c r="IJ19" s="291"/>
      <c r="IK19" s="291"/>
      <c r="IL19" s="291"/>
      <c r="IM19" s="291"/>
      <c r="IN19" s="291"/>
      <c r="IO19" s="291"/>
      <c r="IP19" s="291"/>
      <c r="IQ19" s="291"/>
      <c r="IR19" s="291"/>
      <c r="IS19" s="291"/>
      <c r="IT19" s="291"/>
      <c r="IU19" s="291"/>
      <c r="IV19" s="291"/>
      <c r="IW19" s="291"/>
      <c r="IX19" s="291"/>
      <c r="IY19" s="291"/>
      <c r="IZ19" s="291"/>
      <c r="JA19" s="291"/>
      <c r="JB19" s="291"/>
      <c r="JC19" s="291"/>
      <c r="JD19" s="291"/>
      <c r="JE19" s="291"/>
      <c r="JF19" s="291"/>
      <c r="JG19" s="291"/>
      <c r="JH19" s="291"/>
      <c r="JI19" s="291"/>
      <c r="JJ19" s="291"/>
      <c r="JK19" s="291"/>
      <c r="JL19" s="291"/>
      <c r="JM19" s="291"/>
      <c r="JN19" s="291"/>
      <c r="JO19" s="291"/>
      <c r="JP19" s="291"/>
      <c r="JQ19" s="291"/>
      <c r="JR19" s="291"/>
      <c r="JS19" s="291"/>
      <c r="JT19" s="291"/>
      <c r="JU19" s="291"/>
      <c r="JV19" s="291"/>
      <c r="JW19" s="291"/>
      <c r="JX19" s="291"/>
      <c r="JY19" s="291"/>
      <c r="JZ19" s="291"/>
      <c r="KA19" s="291"/>
      <c r="KB19" s="291"/>
      <c r="KC19" s="291"/>
      <c r="KD19" s="291"/>
      <c r="KE19" s="291"/>
      <c r="KF19" s="291"/>
      <c r="KG19" s="291"/>
      <c r="KH19" s="291"/>
      <c r="KI19" s="291"/>
      <c r="KJ19" s="291"/>
      <c r="KK19" s="291"/>
      <c r="KL19" s="291"/>
      <c r="KM19" s="291"/>
      <c r="KN19" s="291"/>
      <c r="KO19" s="291"/>
      <c r="KP19" s="291"/>
      <c r="KQ19" s="291"/>
      <c r="KR19" s="291"/>
      <c r="KS19" s="291"/>
      <c r="KT19" s="291"/>
      <c r="KU19" s="291"/>
      <c r="KV19" s="291"/>
      <c r="KW19" s="291"/>
      <c r="KX19" s="291"/>
      <c r="KY19" s="291"/>
      <c r="KZ19" s="291"/>
      <c r="LA19" s="291"/>
      <c r="LB19" s="291"/>
      <c r="LC19" s="291"/>
      <c r="LD19" s="291"/>
      <c r="LE19" s="291"/>
      <c r="LF19" s="291"/>
      <c r="LG19" s="291"/>
      <c r="LH19" s="291"/>
      <c r="LI19" s="291"/>
      <c r="LJ19" s="291"/>
      <c r="LK19" s="291"/>
      <c r="LL19" s="291"/>
      <c r="LM19" s="291"/>
      <c r="LN19" s="291"/>
      <c r="LO19" s="291"/>
      <c r="LP19" s="291"/>
      <c r="LQ19" s="291"/>
      <c r="LR19" s="291"/>
      <c r="LS19" s="291"/>
      <c r="LT19" s="291"/>
      <c r="LU19" s="291"/>
      <c r="LV19" s="291"/>
      <c r="LW19" s="291"/>
      <c r="LX19" s="291"/>
      <c r="LY19" s="291"/>
      <c r="LZ19" s="291"/>
      <c r="MA19" s="291"/>
      <c r="MB19" s="291"/>
      <c r="MC19" s="291"/>
      <c r="MD19" s="291"/>
      <c r="ME19" s="291"/>
      <c r="MF19" s="291"/>
      <c r="MG19" s="291"/>
      <c r="MH19" s="291"/>
      <c r="MI19" s="291"/>
      <c r="MJ19" s="291"/>
      <c r="MK19" s="291"/>
      <c r="ML19" s="291"/>
      <c r="MM19" s="291"/>
      <c r="MN19" s="291"/>
      <c r="MO19" s="291"/>
      <c r="MP19" s="291"/>
      <c r="MQ19" s="291"/>
      <c r="MR19" s="291"/>
      <c r="MS19" s="291"/>
      <c r="MT19" s="291"/>
      <c r="MU19" s="291"/>
      <c r="MV19" s="291"/>
      <c r="MW19" s="291"/>
      <c r="MX19" s="291"/>
      <c r="MY19" s="291"/>
      <c r="MZ19" s="291"/>
      <c r="NA19" s="291"/>
      <c r="NB19" s="291"/>
      <c r="NC19" s="291"/>
      <c r="ND19" s="291"/>
      <c r="NE19" s="291"/>
      <c r="NF19" s="291"/>
      <c r="NG19" s="291"/>
      <c r="NH19" s="291"/>
      <c r="NI19" s="291"/>
      <c r="NJ19" s="291"/>
      <c r="NK19" s="291"/>
      <c r="NL19" s="291"/>
      <c r="NM19" s="291"/>
      <c r="NN19" s="291"/>
      <c r="NO19" s="291"/>
      <c r="NP19" s="291"/>
      <c r="NQ19" s="291"/>
      <c r="NR19" s="291"/>
      <c r="NS19" s="291"/>
      <c r="NT19" s="291"/>
      <c r="NU19" s="291"/>
      <c r="NV19" s="291"/>
      <c r="NW19" s="291"/>
      <c r="NX19" s="291"/>
      <c r="NY19" s="291"/>
      <c r="NZ19" s="291"/>
      <c r="OA19" s="291"/>
      <c r="OB19" s="291"/>
      <c r="OC19" s="291"/>
      <c r="OD19" s="291"/>
      <c r="OE19" s="291"/>
      <c r="OF19" s="291"/>
      <c r="OG19" s="291"/>
      <c r="OH19" s="291"/>
      <c r="OI19" s="291"/>
      <c r="OJ19" s="291"/>
      <c r="OK19" s="291"/>
      <c r="OL19" s="291"/>
      <c r="OM19" s="291"/>
      <c r="ON19" s="291"/>
      <c r="OO19" s="291"/>
      <c r="OP19" s="291"/>
      <c r="OQ19" s="291"/>
      <c r="OR19" s="291"/>
      <c r="OS19" s="291"/>
      <c r="OT19" s="291"/>
      <c r="OU19" s="291"/>
      <c r="OV19" s="291"/>
      <c r="OW19" s="291"/>
      <c r="OX19" s="291"/>
      <c r="OY19" s="291"/>
      <c r="OZ19" s="291"/>
      <c r="PA19" s="291"/>
      <c r="PB19" s="291"/>
      <c r="PC19" s="291"/>
      <c r="PD19" s="291"/>
      <c r="PE19" s="291"/>
      <c r="PF19" s="291"/>
      <c r="PG19" s="291"/>
      <c r="PH19" s="291"/>
      <c r="PI19" s="291"/>
      <c r="PJ19" s="291"/>
      <c r="PK19" s="291"/>
      <c r="PL19" s="291"/>
      <c r="PM19" s="291"/>
      <c r="PN19" s="291"/>
      <c r="PO19" s="291"/>
      <c r="PP19" s="291"/>
      <c r="PQ19" s="291"/>
      <c r="PR19" s="291"/>
      <c r="PS19" s="291"/>
      <c r="PT19" s="291"/>
      <c r="PU19" s="291"/>
      <c r="PV19" s="291"/>
      <c r="PW19" s="291"/>
      <c r="PX19" s="291"/>
      <c r="PY19" s="291"/>
      <c r="PZ19" s="291"/>
      <c r="QA19" s="291"/>
      <c r="QB19" s="291"/>
      <c r="QC19" s="291"/>
      <c r="QD19" s="291"/>
      <c r="QE19" s="291"/>
      <c r="QF19" s="291"/>
      <c r="QG19" s="291"/>
      <c r="QH19" s="291"/>
      <c r="QI19" s="291"/>
      <c r="QJ19" s="291"/>
      <c r="QK19" s="291"/>
      <c r="QL19" s="291"/>
      <c r="QM19" s="291"/>
      <c r="QN19" s="291"/>
      <c r="QO19" s="291"/>
      <c r="QP19" s="291"/>
      <c r="QQ19" s="291"/>
      <c r="QR19" s="291"/>
      <c r="QS19" s="291"/>
      <c r="QT19" s="291"/>
      <c r="QU19" s="291"/>
      <c r="QV19" s="291"/>
      <c r="QW19" s="291"/>
      <c r="QX19" s="291"/>
      <c r="QY19" s="291"/>
      <c r="QZ19" s="291"/>
      <c r="RA19" s="291"/>
      <c r="RB19" s="291"/>
      <c r="RC19" s="291"/>
      <c r="RD19" s="291"/>
      <c r="RE19" s="291"/>
      <c r="RF19" s="291"/>
      <c r="RG19" s="291"/>
      <c r="RH19" s="291"/>
      <c r="RI19" s="291"/>
      <c r="RJ19" s="291"/>
      <c r="RK19" s="291"/>
      <c r="RL19" s="291"/>
      <c r="RM19" s="291"/>
      <c r="RN19" s="291"/>
      <c r="RO19" s="291"/>
      <c r="RP19" s="291"/>
      <c r="RQ19" s="291"/>
      <c r="RR19" s="291"/>
      <c r="RS19" s="291"/>
      <c r="RT19" s="291"/>
      <c r="RU19" s="291"/>
      <c r="RV19" s="291"/>
      <c r="RW19" s="291"/>
      <c r="RX19" s="291"/>
      <c r="RY19" s="291"/>
      <c r="RZ19" s="291"/>
      <c r="SA19" s="291"/>
      <c r="SB19" s="291"/>
      <c r="SC19" s="291"/>
      <c r="SD19" s="291"/>
      <c r="SE19" s="291"/>
      <c r="SF19" s="291"/>
      <c r="SG19" s="291"/>
      <c r="SH19" s="291"/>
      <c r="SI19" s="291"/>
      <c r="SJ19" s="291"/>
      <c r="SK19" s="291"/>
      <c r="SL19" s="291"/>
      <c r="SM19" s="291"/>
      <c r="SN19" s="291"/>
      <c r="SO19" s="291"/>
      <c r="SP19" s="291"/>
      <c r="SQ19" s="291"/>
      <c r="SR19" s="291"/>
      <c r="SS19" s="291"/>
      <c r="ST19" s="291"/>
      <c r="SU19" s="291"/>
      <c r="SV19" s="291"/>
      <c r="SW19" s="291"/>
      <c r="SX19" s="291"/>
      <c r="SY19" s="291"/>
      <c r="SZ19" s="291"/>
      <c r="TA19" s="291"/>
      <c r="TB19" s="291"/>
      <c r="TC19" s="291"/>
      <c r="TD19" s="291"/>
      <c r="TE19" s="291"/>
      <c r="TF19" s="291"/>
      <c r="TG19" s="291"/>
      <c r="TH19" s="291"/>
      <c r="TI19" s="291"/>
      <c r="TJ19" s="291"/>
      <c r="TK19" s="291"/>
      <c r="TL19" s="291"/>
      <c r="TM19" s="291"/>
      <c r="TN19" s="291"/>
      <c r="TO19" s="291"/>
      <c r="TP19" s="291"/>
      <c r="TQ19" s="291"/>
      <c r="TR19" s="291"/>
      <c r="TS19" s="291"/>
      <c r="TT19" s="291"/>
      <c r="TU19" s="291"/>
      <c r="TV19" s="291"/>
      <c r="TW19" s="291"/>
      <c r="TX19" s="291"/>
      <c r="TY19" s="291"/>
      <c r="TZ19" s="291"/>
      <c r="UA19" s="291"/>
      <c r="UB19" s="291"/>
      <c r="UC19" s="291"/>
      <c r="UD19" s="291"/>
      <c r="UE19" s="291"/>
      <c r="UF19" s="291"/>
      <c r="UG19" s="291"/>
      <c r="UH19" s="291"/>
      <c r="UI19" s="291"/>
      <c r="UJ19" s="291"/>
      <c r="UK19" s="291"/>
      <c r="UL19" s="291"/>
      <c r="UM19" s="291"/>
      <c r="UN19" s="291"/>
      <c r="UO19" s="291"/>
      <c r="UP19" s="291"/>
      <c r="UQ19" s="291"/>
      <c r="UR19" s="291"/>
      <c r="US19" s="291"/>
      <c r="UT19" s="291"/>
      <c r="UU19" s="291"/>
      <c r="UV19" s="291"/>
      <c r="UW19" s="291"/>
      <c r="UX19" s="291"/>
      <c r="UY19" s="291"/>
      <c r="UZ19" s="291"/>
      <c r="VA19" s="291"/>
      <c r="VB19" s="291"/>
      <c r="VC19" s="291"/>
      <c r="VD19" s="291"/>
      <c r="VE19" s="291"/>
      <c r="VF19" s="291"/>
      <c r="VG19" s="291"/>
      <c r="VH19" s="291"/>
      <c r="VI19" s="291"/>
      <c r="VJ19" s="291"/>
      <c r="VK19" s="291"/>
      <c r="VL19" s="291"/>
      <c r="VM19" s="291"/>
      <c r="VN19" s="291"/>
      <c r="VO19" s="291"/>
      <c r="VP19" s="291"/>
      <c r="VQ19" s="291"/>
      <c r="VR19" s="291"/>
      <c r="VS19" s="291"/>
      <c r="VT19" s="291"/>
      <c r="VU19" s="291"/>
      <c r="VV19" s="291"/>
      <c r="VW19" s="291"/>
      <c r="VX19" s="291"/>
      <c r="VY19" s="291"/>
      <c r="VZ19" s="291"/>
      <c r="WA19" s="291"/>
      <c r="WB19" s="291"/>
      <c r="WC19" s="291"/>
      <c r="WD19" s="291"/>
      <c r="WE19" s="291"/>
      <c r="WF19" s="291"/>
      <c r="WG19" s="291"/>
      <c r="WH19" s="291"/>
      <c r="WI19" s="291"/>
      <c r="WJ19" s="291"/>
      <c r="WK19" s="291"/>
      <c r="WL19" s="291"/>
      <c r="WM19" s="291"/>
      <c r="WN19" s="291"/>
      <c r="WO19" s="291"/>
      <c r="WP19" s="291"/>
      <c r="WQ19" s="291"/>
      <c r="WR19" s="291"/>
      <c r="WS19" s="291"/>
      <c r="WT19" s="291"/>
      <c r="WU19" s="291"/>
      <c r="WV19" s="291"/>
      <c r="WW19" s="291"/>
      <c r="WX19" s="291"/>
      <c r="WY19" s="291"/>
      <c r="WZ19" s="291"/>
      <c r="XA19" s="291"/>
      <c r="XB19" s="291"/>
      <c r="XC19" s="291"/>
      <c r="XD19" s="291"/>
      <c r="XE19" s="291"/>
      <c r="XF19" s="291"/>
      <c r="XG19" s="291"/>
      <c r="XH19" s="291"/>
      <c r="XI19" s="291"/>
      <c r="XJ19" s="291"/>
      <c r="XK19" s="291"/>
      <c r="XL19" s="291"/>
      <c r="XM19" s="291"/>
      <c r="XN19" s="291"/>
      <c r="XO19" s="291"/>
      <c r="XP19" s="291"/>
      <c r="XQ19" s="291"/>
      <c r="XR19" s="291"/>
      <c r="XS19" s="291"/>
      <c r="XT19" s="291"/>
      <c r="XU19" s="291"/>
      <c r="XV19" s="291"/>
      <c r="XW19" s="291"/>
      <c r="XX19" s="291"/>
      <c r="XY19" s="291"/>
      <c r="XZ19" s="291"/>
      <c r="YA19" s="291"/>
      <c r="YB19" s="291"/>
      <c r="YC19" s="291"/>
      <c r="YD19" s="291"/>
      <c r="YE19" s="291"/>
      <c r="YF19" s="291"/>
      <c r="YG19" s="291"/>
      <c r="YH19" s="291"/>
      <c r="YI19" s="291"/>
      <c r="YJ19" s="291"/>
      <c r="YK19" s="291"/>
      <c r="YL19" s="291"/>
      <c r="YM19" s="291"/>
      <c r="YN19" s="291"/>
      <c r="YO19" s="291"/>
      <c r="YP19" s="291"/>
      <c r="YQ19" s="291"/>
      <c r="YR19" s="291"/>
      <c r="YS19" s="291"/>
      <c r="YT19" s="291"/>
      <c r="YU19" s="291"/>
      <c r="YV19" s="291"/>
      <c r="YW19" s="291"/>
      <c r="YX19" s="291"/>
      <c r="YY19" s="291"/>
      <c r="YZ19" s="291"/>
      <c r="ZA19" s="291"/>
      <c r="ZB19" s="291"/>
      <c r="ZC19" s="291"/>
      <c r="ZD19" s="291"/>
      <c r="ZE19" s="291"/>
      <c r="ZF19" s="291"/>
      <c r="ZG19" s="291"/>
      <c r="ZH19" s="291"/>
      <c r="ZI19" s="291"/>
      <c r="ZJ19" s="291"/>
      <c r="ZK19" s="291"/>
      <c r="ZL19" s="291"/>
      <c r="ZM19" s="291"/>
      <c r="ZN19" s="291"/>
      <c r="ZO19" s="291"/>
      <c r="ZP19" s="291"/>
      <c r="ZQ19" s="291"/>
      <c r="ZR19" s="291"/>
      <c r="ZS19" s="291"/>
      <c r="ZT19" s="291"/>
      <c r="ZU19" s="291"/>
      <c r="ZV19" s="291"/>
      <c r="ZW19" s="291"/>
      <c r="ZX19" s="291"/>
      <c r="ZY19" s="291"/>
      <c r="ZZ19" s="291"/>
      <c r="AAA19" s="291"/>
      <c r="AAB19" s="291"/>
      <c r="AAC19" s="291"/>
      <c r="AAD19" s="291"/>
      <c r="AAE19" s="291"/>
      <c r="AAF19" s="291"/>
      <c r="AAG19" s="291"/>
      <c r="AAH19" s="291"/>
      <c r="AAI19" s="291"/>
      <c r="AAJ19" s="291"/>
      <c r="AAK19" s="291"/>
      <c r="AAL19" s="291"/>
      <c r="AAM19" s="291"/>
      <c r="AAN19" s="291"/>
      <c r="AAO19" s="291"/>
      <c r="AAP19" s="291"/>
      <c r="AAQ19" s="291"/>
      <c r="AAR19" s="291"/>
      <c r="AAS19" s="291"/>
      <c r="AAT19" s="291"/>
      <c r="AAU19" s="291"/>
      <c r="AAV19" s="291"/>
      <c r="AAW19" s="291"/>
      <c r="AAX19" s="291"/>
      <c r="AAY19" s="291"/>
      <c r="AAZ19" s="291"/>
      <c r="ABA19" s="291"/>
      <c r="ABB19" s="291"/>
      <c r="ABC19" s="291"/>
      <c r="ABD19" s="291"/>
      <c r="ABE19" s="291"/>
      <c r="ABF19" s="291"/>
      <c r="ABG19" s="291"/>
      <c r="ABH19" s="291"/>
      <c r="ABI19" s="291"/>
      <c r="ABJ19" s="291"/>
      <c r="ABK19" s="291"/>
      <c r="ABL19" s="291"/>
      <c r="ABM19" s="291"/>
      <c r="ABN19" s="291"/>
      <c r="ABO19" s="291"/>
      <c r="ABP19" s="291"/>
      <c r="ABQ19" s="291"/>
      <c r="ABR19" s="291"/>
      <c r="ABS19" s="291"/>
      <c r="ABT19" s="291"/>
      <c r="ABU19" s="291"/>
      <c r="ABV19" s="291"/>
      <c r="ABW19" s="291"/>
      <c r="ABX19" s="291"/>
      <c r="ABY19" s="291"/>
      <c r="ABZ19" s="291"/>
      <c r="ACA19" s="291"/>
      <c r="ACB19" s="291"/>
      <c r="ACC19" s="291"/>
      <c r="ACD19" s="291"/>
      <c r="ACE19" s="291"/>
      <c r="ACF19" s="291"/>
      <c r="ACG19" s="291"/>
      <c r="ACH19" s="291"/>
      <c r="ACI19" s="291"/>
      <c r="ACJ19" s="291"/>
      <c r="ACK19" s="291"/>
      <c r="ACL19" s="291"/>
      <c r="ACM19" s="291"/>
      <c r="ACN19" s="291"/>
      <c r="ACO19" s="291"/>
      <c r="ACP19" s="291"/>
      <c r="ACQ19" s="291"/>
      <c r="ACR19" s="291"/>
      <c r="ACS19" s="291"/>
      <c r="ACT19" s="291"/>
      <c r="ACU19" s="291"/>
      <c r="ACV19" s="291"/>
      <c r="ACW19" s="291"/>
      <c r="ACX19" s="291"/>
      <c r="ACY19" s="291"/>
      <c r="ACZ19" s="291"/>
      <c r="ADA19" s="291"/>
      <c r="ADB19" s="291"/>
      <c r="ADC19" s="291"/>
      <c r="ADD19" s="291"/>
      <c r="ADE19" s="291"/>
      <c r="ADF19" s="291"/>
      <c r="ADG19" s="291"/>
      <c r="ADH19" s="291"/>
      <c r="ADI19" s="291"/>
      <c r="ADJ19" s="291"/>
      <c r="ADK19" s="291"/>
      <c r="ADL19" s="291"/>
      <c r="ADM19" s="291"/>
      <c r="ADN19" s="291"/>
      <c r="ADO19" s="291"/>
      <c r="ADP19" s="291"/>
      <c r="ADQ19" s="291"/>
      <c r="ADR19" s="291"/>
      <c r="ADS19" s="291"/>
      <c r="ADT19" s="291"/>
      <c r="ADU19" s="291"/>
      <c r="ADV19" s="291"/>
      <c r="ADW19" s="291"/>
      <c r="ADX19" s="291"/>
      <c r="ADY19" s="291"/>
      <c r="ADZ19" s="291"/>
      <c r="AEA19" s="291"/>
      <c r="AEB19" s="291"/>
      <c r="AEC19" s="291"/>
      <c r="AED19" s="291"/>
      <c r="AEE19" s="291"/>
      <c r="AEF19" s="291"/>
      <c r="AEG19" s="291"/>
      <c r="AEH19" s="291"/>
      <c r="AEI19" s="291"/>
      <c r="AEJ19" s="291"/>
      <c r="AEK19" s="291"/>
      <c r="AEL19" s="291"/>
      <c r="AEM19" s="291"/>
      <c r="AEN19" s="291"/>
      <c r="AEO19" s="291"/>
      <c r="AEP19" s="291"/>
      <c r="AEQ19" s="291"/>
      <c r="AER19" s="291"/>
      <c r="AES19" s="291"/>
      <c r="AET19" s="291"/>
      <c r="AEU19" s="291"/>
      <c r="AEV19" s="291"/>
      <c r="AEW19" s="291"/>
      <c r="AEX19" s="291"/>
      <c r="AEY19" s="291"/>
      <c r="AEZ19" s="291"/>
      <c r="AFA19" s="291"/>
      <c r="AFB19" s="291"/>
      <c r="AFC19" s="291"/>
      <c r="AFD19" s="291"/>
      <c r="AFE19" s="291"/>
      <c r="AFF19" s="291"/>
      <c r="AFG19" s="291"/>
      <c r="AFH19" s="291"/>
      <c r="AFI19" s="291"/>
      <c r="AFJ19" s="291"/>
      <c r="AFK19" s="291"/>
      <c r="AFL19" s="291"/>
      <c r="AFM19" s="291"/>
      <c r="AFN19" s="291"/>
      <c r="AFO19" s="291"/>
      <c r="AFP19" s="291"/>
      <c r="AFQ19" s="291"/>
      <c r="AFR19" s="291"/>
      <c r="AFS19" s="291"/>
      <c r="AFT19" s="291"/>
      <c r="AFU19" s="291"/>
      <c r="AFV19" s="291"/>
      <c r="AFW19" s="291"/>
      <c r="AFX19" s="291"/>
      <c r="AFY19" s="291"/>
      <c r="AFZ19" s="291"/>
      <c r="AGA19" s="291"/>
      <c r="AGB19" s="291"/>
      <c r="AGC19" s="291"/>
      <c r="AGD19" s="291"/>
      <c r="AGE19" s="291"/>
      <c r="AGF19" s="291"/>
      <c r="AGG19" s="291"/>
      <c r="AGH19" s="291"/>
      <c r="AGI19" s="291"/>
      <c r="AGJ19" s="291"/>
      <c r="AGK19" s="291"/>
      <c r="AGL19" s="291"/>
      <c r="AGM19" s="291"/>
      <c r="AGN19" s="291"/>
      <c r="AGO19" s="291"/>
      <c r="AGP19" s="291"/>
      <c r="AGQ19" s="291"/>
      <c r="AGR19" s="291"/>
      <c r="AGS19" s="291"/>
      <c r="AGT19" s="291"/>
      <c r="AGU19" s="291"/>
      <c r="AGV19" s="291"/>
      <c r="AGW19" s="291"/>
      <c r="AGX19" s="291"/>
      <c r="AGY19" s="291"/>
      <c r="AGZ19" s="291"/>
      <c r="AHA19" s="291"/>
      <c r="AHB19" s="291"/>
      <c r="AHC19" s="291"/>
      <c r="AHD19" s="291"/>
      <c r="AHE19" s="291"/>
      <c r="AHF19" s="291"/>
      <c r="AHG19" s="291"/>
      <c r="AHH19" s="291"/>
      <c r="AHI19" s="291"/>
      <c r="AHJ19" s="291"/>
      <c r="AHK19" s="291"/>
      <c r="AHL19" s="291"/>
      <c r="AHM19" s="291"/>
      <c r="AHN19" s="291"/>
      <c r="AHO19" s="291"/>
      <c r="AHP19" s="291"/>
      <c r="AHQ19" s="291"/>
      <c r="AHR19" s="291"/>
      <c r="AHS19" s="291"/>
      <c r="AHT19" s="291"/>
      <c r="AHU19" s="291"/>
      <c r="AHV19" s="291"/>
      <c r="AHW19" s="291"/>
      <c r="AHX19" s="291"/>
      <c r="AHY19" s="291"/>
      <c r="AHZ19" s="291"/>
      <c r="AIA19" s="291"/>
      <c r="AIB19" s="291"/>
      <c r="AIC19" s="291"/>
      <c r="AID19" s="291"/>
      <c r="AIE19" s="291"/>
      <c r="AIF19" s="291"/>
      <c r="AIG19" s="291"/>
      <c r="AIH19" s="291"/>
      <c r="AII19" s="291"/>
      <c r="AIJ19" s="291"/>
      <c r="AIK19" s="291"/>
      <c r="AIL19" s="291"/>
      <c r="AIM19" s="291"/>
      <c r="AIN19" s="291"/>
      <c r="AIO19" s="291"/>
      <c r="AIP19" s="291"/>
      <c r="AIQ19" s="291"/>
      <c r="AIR19" s="291"/>
      <c r="AIS19" s="291"/>
      <c r="AIT19" s="291"/>
      <c r="AIU19" s="291"/>
      <c r="AIV19" s="291"/>
      <c r="AIW19" s="291"/>
      <c r="AIX19" s="291"/>
      <c r="AIY19" s="291"/>
      <c r="AIZ19" s="291"/>
      <c r="AJA19" s="291"/>
      <c r="AJB19" s="291"/>
      <c r="AJC19" s="291"/>
      <c r="AJD19" s="291"/>
      <c r="AJE19" s="291"/>
      <c r="AJF19" s="291"/>
      <c r="AJG19" s="291"/>
      <c r="AJH19" s="291"/>
      <c r="AJI19" s="291"/>
      <c r="AJJ19" s="291"/>
      <c r="AJK19" s="291"/>
      <c r="AJL19" s="291"/>
      <c r="AJM19" s="291"/>
      <c r="AJN19" s="291"/>
      <c r="AJO19" s="291"/>
      <c r="AJP19" s="291"/>
      <c r="AJQ19" s="291"/>
      <c r="AJR19" s="291"/>
      <c r="AJS19" s="291"/>
      <c r="AJT19" s="291"/>
      <c r="AJU19" s="291"/>
      <c r="AJV19" s="291"/>
      <c r="AJW19" s="291"/>
      <c r="AJX19" s="291"/>
      <c r="AJY19" s="291"/>
      <c r="AJZ19" s="291"/>
      <c r="AKA19" s="291"/>
      <c r="AKB19" s="291"/>
      <c r="AKC19" s="291"/>
      <c r="AKD19" s="291"/>
      <c r="AKE19" s="291"/>
      <c r="AKF19" s="291"/>
      <c r="AKG19" s="291"/>
      <c r="AKH19" s="291"/>
      <c r="AKI19" s="291"/>
      <c r="AKJ19" s="291"/>
    </row>
    <row r="20" spans="1:972" x14ac:dyDescent="0.25">
      <c r="A20" s="291"/>
      <c r="B20" s="292"/>
      <c r="C20" s="314" t="s">
        <v>101</v>
      </c>
      <c r="D20" s="181" t="s">
        <v>12</v>
      </c>
      <c r="E20" s="294"/>
      <c r="F20" s="294"/>
      <c r="G20" s="294"/>
      <c r="H20" s="294"/>
      <c r="I20" s="294"/>
      <c r="J20" s="294"/>
      <c r="K20" s="294"/>
      <c r="L20" s="294"/>
      <c r="M20" s="294"/>
      <c r="N20" s="294"/>
      <c r="O20" s="279"/>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C20" s="291"/>
      <c r="ED20" s="291"/>
      <c r="EE20" s="291"/>
      <c r="EF20" s="291"/>
      <c r="EG20" s="291"/>
      <c r="EH20" s="291"/>
      <c r="EI20" s="291"/>
      <c r="EJ20" s="291"/>
      <c r="EK20" s="291"/>
      <c r="EL20" s="291"/>
      <c r="EM20" s="291"/>
      <c r="EN20" s="291"/>
      <c r="EO20" s="291"/>
      <c r="EP20" s="291"/>
      <c r="EQ20" s="291"/>
      <c r="ER20" s="291"/>
      <c r="ES20" s="291"/>
      <c r="ET20" s="291"/>
      <c r="EU20" s="291"/>
      <c r="EV20" s="291"/>
      <c r="EW20" s="291"/>
      <c r="EX20" s="291"/>
      <c r="EY20" s="291"/>
      <c r="EZ20" s="291"/>
      <c r="FA20" s="291"/>
      <c r="FB20" s="291"/>
      <c r="FC20" s="291"/>
      <c r="FD20" s="291"/>
      <c r="FE20" s="291"/>
      <c r="FF20" s="291"/>
      <c r="FG20" s="291"/>
      <c r="FH20" s="291"/>
      <c r="FI20" s="291"/>
      <c r="FJ20" s="291"/>
      <c r="FK20" s="291"/>
      <c r="FL20" s="291"/>
      <c r="FM20" s="291"/>
      <c r="FN20" s="291"/>
      <c r="FO20" s="291"/>
      <c r="FP20" s="291"/>
      <c r="FQ20" s="291"/>
      <c r="FR20" s="291"/>
      <c r="FS20" s="291"/>
      <c r="FT20" s="291"/>
      <c r="FU20" s="291"/>
      <c r="FV20" s="291"/>
      <c r="FW20" s="291"/>
      <c r="FX20" s="291"/>
      <c r="FY20" s="291"/>
      <c r="FZ20" s="291"/>
      <c r="GA20" s="291"/>
      <c r="GB20" s="291"/>
      <c r="GC20" s="291"/>
      <c r="GD20" s="291"/>
      <c r="GE20" s="291"/>
      <c r="GF20" s="291"/>
      <c r="GG20" s="291"/>
      <c r="GH20" s="291"/>
      <c r="GI20" s="291"/>
      <c r="GJ20" s="291"/>
      <c r="GK20" s="291"/>
      <c r="GL20" s="291"/>
      <c r="GM20" s="291"/>
      <c r="GN20" s="291"/>
      <c r="GO20" s="291"/>
      <c r="GP20" s="291"/>
      <c r="GQ20" s="291"/>
      <c r="GR20" s="291"/>
      <c r="GS20" s="291"/>
      <c r="GT20" s="291"/>
      <c r="GU20" s="291"/>
      <c r="GV20" s="291"/>
      <c r="GW20" s="291"/>
      <c r="GX20" s="291"/>
      <c r="GY20" s="291"/>
      <c r="GZ20" s="291"/>
      <c r="HA20" s="291"/>
      <c r="HB20" s="291"/>
      <c r="HC20" s="291"/>
      <c r="HD20" s="291"/>
      <c r="HE20" s="291"/>
      <c r="HF20" s="291"/>
      <c r="HG20" s="291"/>
      <c r="HH20" s="291"/>
      <c r="HI20" s="291"/>
      <c r="HJ20" s="291"/>
      <c r="HK20" s="291"/>
      <c r="HL20" s="291"/>
      <c r="HM20" s="291"/>
      <c r="HN20" s="291"/>
      <c r="HO20" s="291"/>
      <c r="HP20" s="291"/>
      <c r="HQ20" s="291"/>
      <c r="HR20" s="291"/>
      <c r="HS20" s="291"/>
      <c r="HT20" s="291"/>
      <c r="HU20" s="291"/>
      <c r="HV20" s="291"/>
      <c r="HW20" s="291"/>
      <c r="HX20" s="291"/>
      <c r="HY20" s="291"/>
      <c r="HZ20" s="291"/>
      <c r="IA20" s="291"/>
      <c r="IB20" s="291"/>
      <c r="IC20" s="291"/>
      <c r="ID20" s="291"/>
      <c r="IE20" s="291"/>
      <c r="IF20" s="291"/>
      <c r="IG20" s="291"/>
      <c r="IH20" s="291"/>
      <c r="II20" s="291"/>
      <c r="IJ20" s="291"/>
      <c r="IK20" s="291"/>
      <c r="IL20" s="291"/>
      <c r="IM20" s="291"/>
      <c r="IN20" s="291"/>
      <c r="IO20" s="291"/>
      <c r="IP20" s="291"/>
      <c r="IQ20" s="291"/>
      <c r="IR20" s="291"/>
      <c r="IS20" s="291"/>
      <c r="IT20" s="291"/>
      <c r="IU20" s="291"/>
      <c r="IV20" s="291"/>
      <c r="IW20" s="291"/>
      <c r="IX20" s="291"/>
      <c r="IY20" s="291"/>
      <c r="IZ20" s="291"/>
      <c r="JA20" s="291"/>
      <c r="JB20" s="291"/>
      <c r="JC20" s="291"/>
      <c r="JD20" s="291"/>
      <c r="JE20" s="291"/>
      <c r="JF20" s="291"/>
      <c r="JG20" s="291"/>
      <c r="JH20" s="291"/>
      <c r="JI20" s="291"/>
      <c r="JJ20" s="291"/>
      <c r="JK20" s="291"/>
      <c r="JL20" s="291"/>
      <c r="JM20" s="291"/>
      <c r="JN20" s="291"/>
      <c r="JO20" s="291"/>
      <c r="JP20" s="291"/>
      <c r="JQ20" s="291"/>
      <c r="JR20" s="291"/>
      <c r="JS20" s="291"/>
      <c r="JT20" s="291"/>
      <c r="JU20" s="291"/>
      <c r="JV20" s="291"/>
      <c r="JW20" s="291"/>
      <c r="JX20" s="291"/>
      <c r="JY20" s="291"/>
      <c r="JZ20" s="291"/>
      <c r="KA20" s="291"/>
      <c r="KB20" s="291"/>
      <c r="KC20" s="291"/>
      <c r="KD20" s="291"/>
      <c r="KE20" s="291"/>
      <c r="KF20" s="291"/>
      <c r="KG20" s="291"/>
      <c r="KH20" s="291"/>
      <c r="KI20" s="291"/>
      <c r="KJ20" s="291"/>
      <c r="KK20" s="291"/>
      <c r="KL20" s="291"/>
      <c r="KM20" s="291"/>
      <c r="KN20" s="291"/>
      <c r="KO20" s="291"/>
      <c r="KP20" s="291"/>
      <c r="KQ20" s="291"/>
      <c r="KR20" s="291"/>
      <c r="KS20" s="291"/>
      <c r="KT20" s="291"/>
      <c r="KU20" s="291"/>
      <c r="KV20" s="291"/>
      <c r="KW20" s="291"/>
      <c r="KX20" s="291"/>
      <c r="KY20" s="291"/>
      <c r="KZ20" s="291"/>
      <c r="LA20" s="291"/>
      <c r="LB20" s="291"/>
      <c r="LC20" s="291"/>
      <c r="LD20" s="291"/>
      <c r="LE20" s="291"/>
      <c r="LF20" s="291"/>
      <c r="LG20" s="291"/>
      <c r="LH20" s="291"/>
      <c r="LI20" s="291"/>
      <c r="LJ20" s="291"/>
      <c r="LK20" s="291"/>
      <c r="LL20" s="291"/>
      <c r="LM20" s="291"/>
      <c r="LN20" s="291"/>
      <c r="LO20" s="291"/>
      <c r="LP20" s="291"/>
      <c r="LQ20" s="291"/>
      <c r="LR20" s="291"/>
      <c r="LS20" s="291"/>
      <c r="LT20" s="291"/>
      <c r="LU20" s="291"/>
      <c r="LV20" s="291"/>
      <c r="LW20" s="291"/>
      <c r="LX20" s="291"/>
      <c r="LY20" s="291"/>
      <c r="LZ20" s="291"/>
      <c r="MA20" s="291"/>
      <c r="MB20" s="291"/>
      <c r="MC20" s="291"/>
      <c r="MD20" s="291"/>
      <c r="ME20" s="291"/>
      <c r="MF20" s="291"/>
      <c r="MG20" s="291"/>
      <c r="MH20" s="291"/>
      <c r="MI20" s="291"/>
      <c r="MJ20" s="291"/>
      <c r="MK20" s="291"/>
      <c r="ML20" s="291"/>
      <c r="MM20" s="291"/>
      <c r="MN20" s="291"/>
      <c r="MO20" s="291"/>
      <c r="MP20" s="291"/>
      <c r="MQ20" s="291"/>
      <c r="MR20" s="291"/>
      <c r="MS20" s="291"/>
      <c r="MT20" s="291"/>
      <c r="MU20" s="291"/>
      <c r="MV20" s="291"/>
      <c r="MW20" s="291"/>
      <c r="MX20" s="291"/>
      <c r="MY20" s="291"/>
      <c r="MZ20" s="291"/>
      <c r="NA20" s="291"/>
      <c r="NB20" s="291"/>
      <c r="NC20" s="291"/>
      <c r="ND20" s="291"/>
      <c r="NE20" s="291"/>
      <c r="NF20" s="291"/>
      <c r="NG20" s="291"/>
      <c r="NH20" s="291"/>
      <c r="NI20" s="291"/>
      <c r="NJ20" s="291"/>
      <c r="NK20" s="291"/>
      <c r="NL20" s="291"/>
      <c r="NM20" s="291"/>
      <c r="NN20" s="291"/>
      <c r="NO20" s="291"/>
      <c r="NP20" s="291"/>
      <c r="NQ20" s="291"/>
      <c r="NR20" s="291"/>
      <c r="NS20" s="291"/>
      <c r="NT20" s="291"/>
      <c r="NU20" s="291"/>
      <c r="NV20" s="291"/>
      <c r="NW20" s="291"/>
      <c r="NX20" s="291"/>
      <c r="NY20" s="291"/>
      <c r="NZ20" s="291"/>
      <c r="OA20" s="291"/>
      <c r="OB20" s="291"/>
      <c r="OC20" s="291"/>
      <c r="OD20" s="291"/>
      <c r="OE20" s="291"/>
      <c r="OF20" s="291"/>
      <c r="OG20" s="291"/>
      <c r="OH20" s="291"/>
      <c r="OI20" s="291"/>
      <c r="OJ20" s="291"/>
      <c r="OK20" s="291"/>
      <c r="OL20" s="291"/>
      <c r="OM20" s="291"/>
      <c r="ON20" s="291"/>
      <c r="OO20" s="291"/>
      <c r="OP20" s="291"/>
      <c r="OQ20" s="291"/>
      <c r="OR20" s="291"/>
      <c r="OS20" s="291"/>
      <c r="OT20" s="291"/>
      <c r="OU20" s="291"/>
      <c r="OV20" s="291"/>
      <c r="OW20" s="291"/>
      <c r="OX20" s="291"/>
      <c r="OY20" s="291"/>
      <c r="OZ20" s="291"/>
      <c r="PA20" s="291"/>
      <c r="PB20" s="291"/>
      <c r="PC20" s="291"/>
      <c r="PD20" s="291"/>
      <c r="PE20" s="291"/>
      <c r="PF20" s="291"/>
      <c r="PG20" s="291"/>
      <c r="PH20" s="291"/>
      <c r="PI20" s="291"/>
      <c r="PJ20" s="291"/>
      <c r="PK20" s="291"/>
      <c r="PL20" s="291"/>
      <c r="PM20" s="291"/>
      <c r="PN20" s="291"/>
      <c r="PO20" s="291"/>
      <c r="PP20" s="291"/>
      <c r="PQ20" s="291"/>
      <c r="PR20" s="291"/>
      <c r="PS20" s="291"/>
      <c r="PT20" s="291"/>
      <c r="PU20" s="291"/>
      <c r="PV20" s="291"/>
      <c r="PW20" s="291"/>
      <c r="PX20" s="291"/>
      <c r="PY20" s="291"/>
      <c r="PZ20" s="291"/>
      <c r="QA20" s="291"/>
      <c r="QB20" s="291"/>
      <c r="QC20" s="291"/>
      <c r="QD20" s="291"/>
      <c r="QE20" s="291"/>
      <c r="QF20" s="291"/>
      <c r="QG20" s="291"/>
      <c r="QH20" s="291"/>
      <c r="QI20" s="291"/>
      <c r="QJ20" s="291"/>
      <c r="QK20" s="291"/>
      <c r="QL20" s="291"/>
      <c r="QM20" s="291"/>
      <c r="QN20" s="291"/>
      <c r="QO20" s="291"/>
      <c r="QP20" s="291"/>
      <c r="QQ20" s="291"/>
      <c r="QR20" s="291"/>
      <c r="QS20" s="291"/>
      <c r="QT20" s="291"/>
      <c r="QU20" s="291"/>
      <c r="QV20" s="291"/>
      <c r="QW20" s="291"/>
      <c r="QX20" s="291"/>
      <c r="QY20" s="291"/>
      <c r="QZ20" s="291"/>
      <c r="RA20" s="291"/>
      <c r="RB20" s="291"/>
      <c r="RC20" s="291"/>
      <c r="RD20" s="291"/>
      <c r="RE20" s="291"/>
      <c r="RF20" s="291"/>
      <c r="RG20" s="291"/>
      <c r="RH20" s="291"/>
      <c r="RI20" s="291"/>
      <c r="RJ20" s="291"/>
      <c r="RK20" s="291"/>
      <c r="RL20" s="291"/>
      <c r="RM20" s="291"/>
      <c r="RN20" s="291"/>
      <c r="RO20" s="291"/>
      <c r="RP20" s="291"/>
      <c r="RQ20" s="291"/>
      <c r="RR20" s="291"/>
      <c r="RS20" s="291"/>
      <c r="RT20" s="291"/>
      <c r="RU20" s="291"/>
      <c r="RV20" s="291"/>
      <c r="RW20" s="291"/>
      <c r="RX20" s="291"/>
      <c r="RY20" s="291"/>
      <c r="RZ20" s="291"/>
      <c r="SA20" s="291"/>
      <c r="SB20" s="291"/>
      <c r="SC20" s="291"/>
      <c r="SD20" s="291"/>
      <c r="SE20" s="291"/>
      <c r="SF20" s="291"/>
      <c r="SG20" s="291"/>
      <c r="SH20" s="291"/>
      <c r="SI20" s="291"/>
      <c r="SJ20" s="291"/>
      <c r="SK20" s="291"/>
      <c r="SL20" s="291"/>
      <c r="SM20" s="291"/>
      <c r="SN20" s="291"/>
      <c r="SO20" s="291"/>
      <c r="SP20" s="291"/>
      <c r="SQ20" s="291"/>
      <c r="SR20" s="291"/>
      <c r="SS20" s="291"/>
      <c r="ST20" s="291"/>
      <c r="SU20" s="291"/>
      <c r="SV20" s="291"/>
      <c r="SW20" s="291"/>
      <c r="SX20" s="291"/>
      <c r="SY20" s="291"/>
      <c r="SZ20" s="291"/>
      <c r="TA20" s="291"/>
      <c r="TB20" s="291"/>
      <c r="TC20" s="291"/>
      <c r="TD20" s="291"/>
      <c r="TE20" s="291"/>
      <c r="TF20" s="291"/>
      <c r="TG20" s="291"/>
      <c r="TH20" s="291"/>
      <c r="TI20" s="291"/>
      <c r="TJ20" s="291"/>
      <c r="TK20" s="291"/>
      <c r="TL20" s="291"/>
      <c r="TM20" s="291"/>
      <c r="TN20" s="291"/>
      <c r="TO20" s="291"/>
      <c r="TP20" s="291"/>
      <c r="TQ20" s="291"/>
      <c r="TR20" s="291"/>
      <c r="TS20" s="291"/>
      <c r="TT20" s="291"/>
      <c r="TU20" s="291"/>
      <c r="TV20" s="291"/>
      <c r="TW20" s="291"/>
      <c r="TX20" s="291"/>
      <c r="TY20" s="291"/>
      <c r="TZ20" s="291"/>
      <c r="UA20" s="291"/>
      <c r="UB20" s="291"/>
      <c r="UC20" s="291"/>
      <c r="UD20" s="291"/>
      <c r="UE20" s="291"/>
      <c r="UF20" s="291"/>
      <c r="UG20" s="291"/>
      <c r="UH20" s="291"/>
      <c r="UI20" s="291"/>
      <c r="UJ20" s="291"/>
      <c r="UK20" s="291"/>
      <c r="UL20" s="291"/>
      <c r="UM20" s="291"/>
      <c r="UN20" s="291"/>
      <c r="UO20" s="291"/>
      <c r="UP20" s="291"/>
      <c r="UQ20" s="291"/>
      <c r="UR20" s="291"/>
      <c r="US20" s="291"/>
      <c r="UT20" s="291"/>
      <c r="UU20" s="291"/>
      <c r="UV20" s="291"/>
      <c r="UW20" s="291"/>
      <c r="UX20" s="291"/>
      <c r="UY20" s="291"/>
      <c r="UZ20" s="291"/>
      <c r="VA20" s="291"/>
      <c r="VB20" s="291"/>
      <c r="VC20" s="291"/>
      <c r="VD20" s="291"/>
      <c r="VE20" s="291"/>
      <c r="VF20" s="291"/>
      <c r="VG20" s="291"/>
      <c r="VH20" s="291"/>
      <c r="VI20" s="291"/>
      <c r="VJ20" s="291"/>
      <c r="VK20" s="291"/>
      <c r="VL20" s="291"/>
      <c r="VM20" s="291"/>
      <c r="VN20" s="291"/>
      <c r="VO20" s="291"/>
      <c r="VP20" s="291"/>
      <c r="VQ20" s="291"/>
      <c r="VR20" s="291"/>
      <c r="VS20" s="291"/>
      <c r="VT20" s="291"/>
      <c r="VU20" s="291"/>
      <c r="VV20" s="291"/>
      <c r="VW20" s="291"/>
      <c r="VX20" s="291"/>
      <c r="VY20" s="291"/>
      <c r="VZ20" s="291"/>
      <c r="WA20" s="291"/>
      <c r="WB20" s="291"/>
      <c r="WC20" s="291"/>
      <c r="WD20" s="291"/>
      <c r="WE20" s="291"/>
      <c r="WF20" s="291"/>
      <c r="WG20" s="291"/>
      <c r="WH20" s="291"/>
      <c r="WI20" s="291"/>
      <c r="WJ20" s="291"/>
      <c r="WK20" s="291"/>
      <c r="WL20" s="291"/>
      <c r="WM20" s="291"/>
      <c r="WN20" s="291"/>
      <c r="WO20" s="291"/>
      <c r="WP20" s="291"/>
      <c r="WQ20" s="291"/>
      <c r="WR20" s="291"/>
      <c r="WS20" s="291"/>
      <c r="WT20" s="291"/>
      <c r="WU20" s="291"/>
      <c r="WV20" s="291"/>
      <c r="WW20" s="291"/>
      <c r="WX20" s="291"/>
      <c r="WY20" s="291"/>
      <c r="WZ20" s="291"/>
      <c r="XA20" s="291"/>
      <c r="XB20" s="291"/>
      <c r="XC20" s="291"/>
      <c r="XD20" s="291"/>
      <c r="XE20" s="291"/>
      <c r="XF20" s="291"/>
      <c r="XG20" s="291"/>
      <c r="XH20" s="291"/>
      <c r="XI20" s="291"/>
      <c r="XJ20" s="291"/>
      <c r="XK20" s="291"/>
      <c r="XL20" s="291"/>
      <c r="XM20" s="291"/>
      <c r="XN20" s="291"/>
      <c r="XO20" s="291"/>
      <c r="XP20" s="291"/>
      <c r="XQ20" s="291"/>
      <c r="XR20" s="291"/>
      <c r="XS20" s="291"/>
      <c r="XT20" s="291"/>
      <c r="XU20" s="291"/>
      <c r="XV20" s="291"/>
      <c r="XW20" s="291"/>
      <c r="XX20" s="291"/>
      <c r="XY20" s="291"/>
      <c r="XZ20" s="291"/>
      <c r="YA20" s="291"/>
      <c r="YB20" s="291"/>
      <c r="YC20" s="291"/>
      <c r="YD20" s="291"/>
      <c r="YE20" s="291"/>
      <c r="YF20" s="291"/>
      <c r="YG20" s="291"/>
      <c r="YH20" s="291"/>
      <c r="YI20" s="291"/>
      <c r="YJ20" s="291"/>
      <c r="YK20" s="291"/>
      <c r="YL20" s="291"/>
      <c r="YM20" s="291"/>
      <c r="YN20" s="291"/>
      <c r="YO20" s="291"/>
      <c r="YP20" s="291"/>
      <c r="YQ20" s="291"/>
      <c r="YR20" s="291"/>
      <c r="YS20" s="291"/>
      <c r="YT20" s="291"/>
      <c r="YU20" s="291"/>
      <c r="YV20" s="291"/>
      <c r="YW20" s="291"/>
      <c r="YX20" s="291"/>
      <c r="YY20" s="291"/>
      <c r="YZ20" s="291"/>
      <c r="ZA20" s="291"/>
      <c r="ZB20" s="291"/>
      <c r="ZC20" s="291"/>
      <c r="ZD20" s="291"/>
      <c r="ZE20" s="291"/>
      <c r="ZF20" s="291"/>
      <c r="ZG20" s="291"/>
      <c r="ZH20" s="291"/>
      <c r="ZI20" s="291"/>
      <c r="ZJ20" s="291"/>
      <c r="ZK20" s="291"/>
      <c r="ZL20" s="291"/>
      <c r="ZM20" s="291"/>
      <c r="ZN20" s="291"/>
      <c r="ZO20" s="291"/>
      <c r="ZP20" s="291"/>
      <c r="ZQ20" s="291"/>
      <c r="ZR20" s="291"/>
      <c r="ZS20" s="291"/>
      <c r="ZT20" s="291"/>
      <c r="ZU20" s="291"/>
      <c r="ZV20" s="291"/>
      <c r="ZW20" s="291"/>
      <c r="ZX20" s="291"/>
      <c r="ZY20" s="291"/>
      <c r="ZZ20" s="291"/>
      <c r="AAA20" s="291"/>
      <c r="AAB20" s="291"/>
      <c r="AAC20" s="291"/>
      <c r="AAD20" s="291"/>
      <c r="AAE20" s="291"/>
      <c r="AAF20" s="291"/>
      <c r="AAG20" s="291"/>
      <c r="AAH20" s="291"/>
      <c r="AAI20" s="291"/>
      <c r="AAJ20" s="291"/>
      <c r="AAK20" s="291"/>
      <c r="AAL20" s="291"/>
      <c r="AAM20" s="291"/>
      <c r="AAN20" s="291"/>
      <c r="AAO20" s="291"/>
      <c r="AAP20" s="291"/>
      <c r="AAQ20" s="291"/>
      <c r="AAR20" s="291"/>
      <c r="AAS20" s="291"/>
      <c r="AAT20" s="291"/>
      <c r="AAU20" s="291"/>
      <c r="AAV20" s="291"/>
      <c r="AAW20" s="291"/>
      <c r="AAX20" s="291"/>
      <c r="AAY20" s="291"/>
      <c r="AAZ20" s="291"/>
      <c r="ABA20" s="291"/>
      <c r="ABB20" s="291"/>
      <c r="ABC20" s="291"/>
      <c r="ABD20" s="291"/>
      <c r="ABE20" s="291"/>
      <c r="ABF20" s="291"/>
      <c r="ABG20" s="291"/>
      <c r="ABH20" s="291"/>
      <c r="ABI20" s="291"/>
      <c r="ABJ20" s="291"/>
      <c r="ABK20" s="291"/>
      <c r="ABL20" s="291"/>
      <c r="ABM20" s="291"/>
      <c r="ABN20" s="291"/>
      <c r="ABO20" s="291"/>
      <c r="ABP20" s="291"/>
      <c r="ABQ20" s="291"/>
      <c r="ABR20" s="291"/>
      <c r="ABS20" s="291"/>
      <c r="ABT20" s="291"/>
      <c r="ABU20" s="291"/>
      <c r="ABV20" s="291"/>
      <c r="ABW20" s="291"/>
      <c r="ABX20" s="291"/>
      <c r="ABY20" s="291"/>
      <c r="ABZ20" s="291"/>
      <c r="ACA20" s="291"/>
      <c r="ACB20" s="291"/>
      <c r="ACC20" s="291"/>
      <c r="ACD20" s="291"/>
      <c r="ACE20" s="291"/>
      <c r="ACF20" s="291"/>
      <c r="ACG20" s="291"/>
      <c r="ACH20" s="291"/>
      <c r="ACI20" s="291"/>
      <c r="ACJ20" s="291"/>
      <c r="ACK20" s="291"/>
      <c r="ACL20" s="291"/>
      <c r="ACM20" s="291"/>
      <c r="ACN20" s="291"/>
      <c r="ACO20" s="291"/>
      <c r="ACP20" s="291"/>
      <c r="ACQ20" s="291"/>
      <c r="ACR20" s="291"/>
      <c r="ACS20" s="291"/>
      <c r="ACT20" s="291"/>
      <c r="ACU20" s="291"/>
      <c r="ACV20" s="291"/>
      <c r="ACW20" s="291"/>
      <c r="ACX20" s="291"/>
      <c r="ACY20" s="291"/>
      <c r="ACZ20" s="291"/>
      <c r="ADA20" s="291"/>
      <c r="ADB20" s="291"/>
      <c r="ADC20" s="291"/>
      <c r="ADD20" s="291"/>
      <c r="ADE20" s="291"/>
      <c r="ADF20" s="291"/>
      <c r="ADG20" s="291"/>
      <c r="ADH20" s="291"/>
      <c r="ADI20" s="291"/>
      <c r="ADJ20" s="291"/>
      <c r="ADK20" s="291"/>
      <c r="ADL20" s="291"/>
      <c r="ADM20" s="291"/>
      <c r="ADN20" s="291"/>
      <c r="ADO20" s="291"/>
      <c r="ADP20" s="291"/>
      <c r="ADQ20" s="291"/>
      <c r="ADR20" s="291"/>
      <c r="ADS20" s="291"/>
      <c r="ADT20" s="291"/>
      <c r="ADU20" s="291"/>
      <c r="ADV20" s="291"/>
      <c r="ADW20" s="291"/>
      <c r="ADX20" s="291"/>
      <c r="ADY20" s="291"/>
      <c r="ADZ20" s="291"/>
      <c r="AEA20" s="291"/>
      <c r="AEB20" s="291"/>
      <c r="AEC20" s="291"/>
      <c r="AED20" s="291"/>
      <c r="AEE20" s="291"/>
      <c r="AEF20" s="291"/>
      <c r="AEG20" s="291"/>
      <c r="AEH20" s="291"/>
      <c r="AEI20" s="291"/>
      <c r="AEJ20" s="291"/>
      <c r="AEK20" s="291"/>
      <c r="AEL20" s="291"/>
      <c r="AEM20" s="291"/>
      <c r="AEN20" s="291"/>
      <c r="AEO20" s="291"/>
      <c r="AEP20" s="291"/>
      <c r="AEQ20" s="291"/>
      <c r="AER20" s="291"/>
      <c r="AES20" s="291"/>
      <c r="AET20" s="291"/>
      <c r="AEU20" s="291"/>
      <c r="AEV20" s="291"/>
      <c r="AEW20" s="291"/>
      <c r="AEX20" s="291"/>
      <c r="AEY20" s="291"/>
      <c r="AEZ20" s="291"/>
      <c r="AFA20" s="291"/>
      <c r="AFB20" s="291"/>
      <c r="AFC20" s="291"/>
      <c r="AFD20" s="291"/>
      <c r="AFE20" s="291"/>
      <c r="AFF20" s="291"/>
      <c r="AFG20" s="291"/>
      <c r="AFH20" s="291"/>
      <c r="AFI20" s="291"/>
      <c r="AFJ20" s="291"/>
      <c r="AFK20" s="291"/>
      <c r="AFL20" s="291"/>
      <c r="AFM20" s="291"/>
      <c r="AFN20" s="291"/>
      <c r="AFO20" s="291"/>
      <c r="AFP20" s="291"/>
      <c r="AFQ20" s="291"/>
      <c r="AFR20" s="291"/>
      <c r="AFS20" s="291"/>
      <c r="AFT20" s="291"/>
      <c r="AFU20" s="291"/>
      <c r="AFV20" s="291"/>
      <c r="AFW20" s="291"/>
      <c r="AFX20" s="291"/>
      <c r="AFY20" s="291"/>
      <c r="AFZ20" s="291"/>
      <c r="AGA20" s="291"/>
      <c r="AGB20" s="291"/>
      <c r="AGC20" s="291"/>
      <c r="AGD20" s="291"/>
      <c r="AGE20" s="291"/>
      <c r="AGF20" s="291"/>
      <c r="AGG20" s="291"/>
      <c r="AGH20" s="291"/>
      <c r="AGI20" s="291"/>
      <c r="AGJ20" s="291"/>
      <c r="AGK20" s="291"/>
      <c r="AGL20" s="291"/>
      <c r="AGM20" s="291"/>
      <c r="AGN20" s="291"/>
      <c r="AGO20" s="291"/>
      <c r="AGP20" s="291"/>
      <c r="AGQ20" s="291"/>
      <c r="AGR20" s="291"/>
      <c r="AGS20" s="291"/>
      <c r="AGT20" s="291"/>
      <c r="AGU20" s="291"/>
      <c r="AGV20" s="291"/>
      <c r="AGW20" s="291"/>
      <c r="AGX20" s="291"/>
      <c r="AGY20" s="291"/>
      <c r="AGZ20" s="291"/>
      <c r="AHA20" s="291"/>
      <c r="AHB20" s="291"/>
      <c r="AHC20" s="291"/>
      <c r="AHD20" s="291"/>
      <c r="AHE20" s="291"/>
      <c r="AHF20" s="291"/>
      <c r="AHG20" s="291"/>
      <c r="AHH20" s="291"/>
      <c r="AHI20" s="291"/>
      <c r="AHJ20" s="291"/>
      <c r="AHK20" s="291"/>
      <c r="AHL20" s="291"/>
      <c r="AHM20" s="291"/>
      <c r="AHN20" s="291"/>
      <c r="AHO20" s="291"/>
      <c r="AHP20" s="291"/>
      <c r="AHQ20" s="291"/>
      <c r="AHR20" s="291"/>
      <c r="AHS20" s="291"/>
      <c r="AHT20" s="291"/>
      <c r="AHU20" s="291"/>
      <c r="AHV20" s="291"/>
      <c r="AHW20" s="291"/>
      <c r="AHX20" s="291"/>
      <c r="AHY20" s="291"/>
      <c r="AHZ20" s="291"/>
      <c r="AIA20" s="291"/>
      <c r="AIB20" s="291"/>
      <c r="AIC20" s="291"/>
      <c r="AID20" s="291"/>
      <c r="AIE20" s="291"/>
      <c r="AIF20" s="291"/>
      <c r="AIG20" s="291"/>
      <c r="AIH20" s="291"/>
      <c r="AII20" s="291"/>
      <c r="AIJ20" s="291"/>
      <c r="AIK20" s="291"/>
      <c r="AIL20" s="291"/>
      <c r="AIM20" s="291"/>
      <c r="AIN20" s="291"/>
      <c r="AIO20" s="291"/>
      <c r="AIP20" s="291"/>
      <c r="AIQ20" s="291"/>
      <c r="AIR20" s="291"/>
      <c r="AIS20" s="291"/>
      <c r="AIT20" s="291"/>
      <c r="AIU20" s="291"/>
      <c r="AIV20" s="291"/>
      <c r="AIW20" s="291"/>
      <c r="AIX20" s="291"/>
      <c r="AIY20" s="291"/>
      <c r="AIZ20" s="291"/>
      <c r="AJA20" s="291"/>
      <c r="AJB20" s="291"/>
      <c r="AJC20" s="291"/>
      <c r="AJD20" s="291"/>
      <c r="AJE20" s="291"/>
      <c r="AJF20" s="291"/>
      <c r="AJG20" s="291"/>
      <c r="AJH20" s="291"/>
      <c r="AJI20" s="291"/>
      <c r="AJJ20" s="291"/>
      <c r="AJK20" s="291"/>
      <c r="AJL20" s="291"/>
      <c r="AJM20" s="291"/>
      <c r="AJN20" s="291"/>
      <c r="AJO20" s="291"/>
      <c r="AJP20" s="291"/>
      <c r="AJQ20" s="291"/>
      <c r="AJR20" s="291"/>
      <c r="AJS20" s="291"/>
      <c r="AJT20" s="291"/>
      <c r="AJU20" s="291"/>
      <c r="AJV20" s="291"/>
      <c r="AJW20" s="291"/>
      <c r="AJX20" s="291"/>
      <c r="AJY20" s="291"/>
      <c r="AJZ20" s="291"/>
      <c r="AKA20" s="291"/>
      <c r="AKB20" s="291"/>
      <c r="AKC20" s="291"/>
      <c r="AKD20" s="291"/>
      <c r="AKE20" s="291"/>
      <c r="AKF20" s="291"/>
      <c r="AKG20" s="291"/>
      <c r="AKH20" s="291"/>
      <c r="AKI20" s="291"/>
      <c r="AKJ20" s="291"/>
    </row>
    <row r="21" spans="1:972" x14ac:dyDescent="0.25">
      <c r="A21" s="291"/>
      <c r="B21" s="292"/>
      <c r="C21" s="293" t="s">
        <v>121</v>
      </c>
      <c r="D21" s="181" t="s">
        <v>12</v>
      </c>
      <c r="E21" s="294"/>
      <c r="F21" s="294"/>
      <c r="G21" s="294"/>
      <c r="H21" s="294"/>
      <c r="I21" s="294"/>
      <c r="J21" s="294"/>
      <c r="K21" s="294"/>
      <c r="L21" s="294"/>
      <c r="M21" s="294"/>
      <c r="N21" s="294"/>
      <c r="O21" s="279"/>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1"/>
      <c r="CL21" s="291"/>
      <c r="CM21" s="291"/>
      <c r="CN21" s="291"/>
      <c r="CO21" s="291"/>
      <c r="CP21" s="291"/>
      <c r="CQ21" s="291"/>
      <c r="CR21" s="291"/>
      <c r="CS21" s="291"/>
      <c r="CT21" s="291"/>
      <c r="CU21" s="291"/>
      <c r="CV21" s="291"/>
      <c r="CW21" s="291"/>
      <c r="CX21" s="291"/>
      <c r="CY21" s="291"/>
      <c r="CZ21" s="291"/>
      <c r="DA21" s="291"/>
      <c r="DB21" s="291"/>
      <c r="DC21" s="291"/>
      <c r="DD21" s="291"/>
      <c r="DE21" s="291"/>
      <c r="DF21" s="291"/>
      <c r="DG21" s="291"/>
      <c r="DH21" s="291"/>
      <c r="DI21" s="291"/>
      <c r="DJ21" s="291"/>
      <c r="DK21" s="291"/>
      <c r="DL21" s="291"/>
      <c r="DM21" s="291"/>
      <c r="DN21" s="291"/>
      <c r="DO21" s="291"/>
      <c r="DP21" s="291"/>
      <c r="DQ21" s="291"/>
      <c r="DR21" s="291"/>
      <c r="DS21" s="291"/>
      <c r="DT21" s="291"/>
      <c r="DU21" s="291"/>
      <c r="DV21" s="291"/>
      <c r="DW21" s="291"/>
      <c r="DX21" s="291"/>
      <c r="DY21" s="291"/>
      <c r="DZ21" s="291"/>
      <c r="EA21" s="291"/>
      <c r="EB21" s="291"/>
      <c r="EC21" s="291"/>
      <c r="ED21" s="291"/>
      <c r="EE21" s="291"/>
      <c r="EF21" s="291"/>
      <c r="EG21" s="291"/>
      <c r="EH21" s="291"/>
      <c r="EI21" s="291"/>
      <c r="EJ21" s="291"/>
      <c r="EK21" s="291"/>
      <c r="EL21" s="291"/>
      <c r="EM21" s="291"/>
      <c r="EN21" s="291"/>
      <c r="EO21" s="291"/>
      <c r="EP21" s="291"/>
      <c r="EQ21" s="291"/>
      <c r="ER21" s="291"/>
      <c r="ES21" s="291"/>
      <c r="ET21" s="291"/>
      <c r="EU21" s="291"/>
      <c r="EV21" s="291"/>
      <c r="EW21" s="291"/>
      <c r="EX21" s="291"/>
      <c r="EY21" s="291"/>
      <c r="EZ21" s="291"/>
      <c r="FA21" s="291"/>
      <c r="FB21" s="291"/>
      <c r="FC21" s="291"/>
      <c r="FD21" s="291"/>
      <c r="FE21" s="291"/>
      <c r="FF21" s="291"/>
      <c r="FG21" s="291"/>
      <c r="FH21" s="291"/>
      <c r="FI21" s="291"/>
      <c r="FJ21" s="291"/>
      <c r="FK21" s="291"/>
      <c r="FL21" s="291"/>
      <c r="FM21" s="291"/>
      <c r="FN21" s="291"/>
      <c r="FO21" s="291"/>
      <c r="FP21" s="291"/>
      <c r="FQ21" s="291"/>
      <c r="FR21" s="291"/>
      <c r="FS21" s="291"/>
      <c r="FT21" s="291"/>
      <c r="FU21" s="291"/>
      <c r="FV21" s="291"/>
      <c r="FW21" s="291"/>
      <c r="FX21" s="291"/>
      <c r="FY21" s="291"/>
      <c r="FZ21" s="291"/>
      <c r="GA21" s="291"/>
      <c r="GB21" s="291"/>
      <c r="GC21" s="291"/>
      <c r="GD21" s="291"/>
      <c r="GE21" s="291"/>
      <c r="GF21" s="291"/>
      <c r="GG21" s="291"/>
      <c r="GH21" s="291"/>
      <c r="GI21" s="291"/>
      <c r="GJ21" s="291"/>
      <c r="GK21" s="291"/>
      <c r="GL21" s="291"/>
      <c r="GM21" s="291"/>
      <c r="GN21" s="291"/>
      <c r="GO21" s="291"/>
      <c r="GP21" s="291"/>
      <c r="GQ21" s="291"/>
      <c r="GR21" s="291"/>
      <c r="GS21" s="291"/>
      <c r="GT21" s="291"/>
      <c r="GU21" s="291"/>
      <c r="GV21" s="291"/>
      <c r="GW21" s="291"/>
      <c r="GX21" s="291"/>
      <c r="GY21" s="291"/>
      <c r="GZ21" s="291"/>
      <c r="HA21" s="291"/>
      <c r="HB21" s="291"/>
      <c r="HC21" s="291"/>
      <c r="HD21" s="291"/>
      <c r="HE21" s="291"/>
      <c r="HF21" s="291"/>
      <c r="HG21" s="291"/>
      <c r="HH21" s="291"/>
      <c r="HI21" s="291"/>
      <c r="HJ21" s="291"/>
      <c r="HK21" s="291"/>
      <c r="HL21" s="291"/>
      <c r="HM21" s="291"/>
      <c r="HN21" s="291"/>
      <c r="HO21" s="291"/>
      <c r="HP21" s="291"/>
      <c r="HQ21" s="291"/>
      <c r="HR21" s="291"/>
      <c r="HS21" s="291"/>
      <c r="HT21" s="291"/>
      <c r="HU21" s="291"/>
      <c r="HV21" s="291"/>
      <c r="HW21" s="291"/>
      <c r="HX21" s="291"/>
      <c r="HY21" s="291"/>
      <c r="HZ21" s="291"/>
      <c r="IA21" s="291"/>
      <c r="IB21" s="291"/>
      <c r="IC21" s="291"/>
      <c r="ID21" s="291"/>
      <c r="IE21" s="291"/>
      <c r="IF21" s="291"/>
      <c r="IG21" s="291"/>
      <c r="IH21" s="291"/>
      <c r="II21" s="291"/>
      <c r="IJ21" s="291"/>
      <c r="IK21" s="291"/>
      <c r="IL21" s="291"/>
      <c r="IM21" s="291"/>
      <c r="IN21" s="291"/>
      <c r="IO21" s="291"/>
      <c r="IP21" s="291"/>
      <c r="IQ21" s="291"/>
      <c r="IR21" s="291"/>
      <c r="IS21" s="291"/>
      <c r="IT21" s="291"/>
      <c r="IU21" s="291"/>
      <c r="IV21" s="291"/>
      <c r="IW21" s="291"/>
      <c r="IX21" s="291"/>
      <c r="IY21" s="291"/>
      <c r="IZ21" s="291"/>
      <c r="JA21" s="291"/>
      <c r="JB21" s="291"/>
      <c r="JC21" s="291"/>
      <c r="JD21" s="291"/>
      <c r="JE21" s="291"/>
      <c r="JF21" s="291"/>
      <c r="JG21" s="291"/>
      <c r="JH21" s="291"/>
      <c r="JI21" s="291"/>
      <c r="JJ21" s="291"/>
      <c r="JK21" s="291"/>
      <c r="JL21" s="291"/>
      <c r="JM21" s="291"/>
      <c r="JN21" s="291"/>
      <c r="JO21" s="291"/>
      <c r="JP21" s="291"/>
      <c r="JQ21" s="291"/>
      <c r="JR21" s="291"/>
      <c r="JS21" s="291"/>
      <c r="JT21" s="291"/>
      <c r="JU21" s="291"/>
      <c r="JV21" s="291"/>
      <c r="JW21" s="291"/>
      <c r="JX21" s="291"/>
      <c r="JY21" s="291"/>
      <c r="JZ21" s="291"/>
      <c r="KA21" s="291"/>
      <c r="KB21" s="291"/>
      <c r="KC21" s="291"/>
      <c r="KD21" s="291"/>
      <c r="KE21" s="291"/>
      <c r="KF21" s="291"/>
      <c r="KG21" s="291"/>
      <c r="KH21" s="291"/>
      <c r="KI21" s="291"/>
      <c r="KJ21" s="291"/>
      <c r="KK21" s="291"/>
      <c r="KL21" s="291"/>
      <c r="KM21" s="291"/>
      <c r="KN21" s="291"/>
      <c r="KO21" s="291"/>
      <c r="KP21" s="291"/>
      <c r="KQ21" s="291"/>
      <c r="KR21" s="291"/>
      <c r="KS21" s="291"/>
      <c r="KT21" s="291"/>
      <c r="KU21" s="291"/>
      <c r="KV21" s="291"/>
      <c r="KW21" s="291"/>
      <c r="KX21" s="291"/>
      <c r="KY21" s="291"/>
      <c r="KZ21" s="291"/>
      <c r="LA21" s="291"/>
      <c r="LB21" s="291"/>
      <c r="LC21" s="291"/>
      <c r="LD21" s="291"/>
      <c r="LE21" s="291"/>
      <c r="LF21" s="291"/>
      <c r="LG21" s="291"/>
      <c r="LH21" s="291"/>
      <c r="LI21" s="291"/>
      <c r="LJ21" s="291"/>
      <c r="LK21" s="291"/>
      <c r="LL21" s="291"/>
      <c r="LM21" s="291"/>
      <c r="LN21" s="291"/>
      <c r="LO21" s="291"/>
      <c r="LP21" s="291"/>
      <c r="LQ21" s="291"/>
      <c r="LR21" s="291"/>
      <c r="LS21" s="291"/>
      <c r="LT21" s="291"/>
      <c r="LU21" s="291"/>
      <c r="LV21" s="291"/>
      <c r="LW21" s="291"/>
      <c r="LX21" s="291"/>
      <c r="LY21" s="291"/>
      <c r="LZ21" s="291"/>
      <c r="MA21" s="291"/>
      <c r="MB21" s="291"/>
      <c r="MC21" s="291"/>
      <c r="MD21" s="291"/>
      <c r="ME21" s="291"/>
      <c r="MF21" s="291"/>
      <c r="MG21" s="291"/>
      <c r="MH21" s="291"/>
      <c r="MI21" s="291"/>
      <c r="MJ21" s="291"/>
      <c r="MK21" s="291"/>
      <c r="ML21" s="291"/>
      <c r="MM21" s="291"/>
      <c r="MN21" s="291"/>
      <c r="MO21" s="291"/>
      <c r="MP21" s="291"/>
      <c r="MQ21" s="291"/>
      <c r="MR21" s="291"/>
      <c r="MS21" s="291"/>
      <c r="MT21" s="291"/>
      <c r="MU21" s="291"/>
      <c r="MV21" s="291"/>
      <c r="MW21" s="291"/>
      <c r="MX21" s="291"/>
      <c r="MY21" s="291"/>
      <c r="MZ21" s="291"/>
      <c r="NA21" s="291"/>
      <c r="NB21" s="291"/>
      <c r="NC21" s="291"/>
      <c r="ND21" s="291"/>
      <c r="NE21" s="291"/>
      <c r="NF21" s="291"/>
      <c r="NG21" s="291"/>
      <c r="NH21" s="291"/>
      <c r="NI21" s="291"/>
      <c r="NJ21" s="291"/>
      <c r="NK21" s="291"/>
      <c r="NL21" s="291"/>
      <c r="NM21" s="291"/>
      <c r="NN21" s="291"/>
      <c r="NO21" s="291"/>
      <c r="NP21" s="291"/>
      <c r="NQ21" s="291"/>
      <c r="NR21" s="291"/>
      <c r="NS21" s="291"/>
      <c r="NT21" s="291"/>
      <c r="NU21" s="291"/>
      <c r="NV21" s="291"/>
      <c r="NW21" s="291"/>
      <c r="NX21" s="291"/>
      <c r="NY21" s="291"/>
      <c r="NZ21" s="291"/>
      <c r="OA21" s="291"/>
      <c r="OB21" s="291"/>
      <c r="OC21" s="291"/>
      <c r="OD21" s="291"/>
      <c r="OE21" s="291"/>
      <c r="OF21" s="291"/>
      <c r="OG21" s="291"/>
      <c r="OH21" s="291"/>
      <c r="OI21" s="291"/>
      <c r="OJ21" s="291"/>
      <c r="OK21" s="291"/>
      <c r="OL21" s="291"/>
      <c r="OM21" s="291"/>
      <c r="ON21" s="291"/>
      <c r="OO21" s="291"/>
      <c r="OP21" s="291"/>
      <c r="OQ21" s="291"/>
      <c r="OR21" s="291"/>
      <c r="OS21" s="291"/>
      <c r="OT21" s="291"/>
      <c r="OU21" s="291"/>
      <c r="OV21" s="291"/>
      <c r="OW21" s="291"/>
      <c r="OX21" s="291"/>
      <c r="OY21" s="291"/>
      <c r="OZ21" s="291"/>
      <c r="PA21" s="291"/>
      <c r="PB21" s="291"/>
      <c r="PC21" s="291"/>
      <c r="PD21" s="291"/>
      <c r="PE21" s="291"/>
      <c r="PF21" s="291"/>
      <c r="PG21" s="291"/>
      <c r="PH21" s="291"/>
      <c r="PI21" s="291"/>
      <c r="PJ21" s="291"/>
      <c r="PK21" s="291"/>
      <c r="PL21" s="291"/>
      <c r="PM21" s="291"/>
      <c r="PN21" s="291"/>
      <c r="PO21" s="291"/>
      <c r="PP21" s="291"/>
      <c r="PQ21" s="291"/>
      <c r="PR21" s="291"/>
      <c r="PS21" s="291"/>
      <c r="PT21" s="291"/>
      <c r="PU21" s="291"/>
      <c r="PV21" s="291"/>
      <c r="PW21" s="291"/>
      <c r="PX21" s="291"/>
      <c r="PY21" s="291"/>
      <c r="PZ21" s="291"/>
      <c r="QA21" s="291"/>
      <c r="QB21" s="291"/>
      <c r="QC21" s="291"/>
      <c r="QD21" s="291"/>
      <c r="QE21" s="291"/>
      <c r="QF21" s="291"/>
      <c r="QG21" s="291"/>
      <c r="QH21" s="291"/>
      <c r="QI21" s="291"/>
      <c r="QJ21" s="291"/>
      <c r="QK21" s="291"/>
      <c r="QL21" s="291"/>
      <c r="QM21" s="291"/>
      <c r="QN21" s="291"/>
      <c r="QO21" s="291"/>
      <c r="QP21" s="291"/>
      <c r="QQ21" s="291"/>
      <c r="QR21" s="291"/>
      <c r="QS21" s="291"/>
      <c r="QT21" s="291"/>
      <c r="QU21" s="291"/>
      <c r="QV21" s="291"/>
      <c r="QW21" s="291"/>
      <c r="QX21" s="291"/>
      <c r="QY21" s="291"/>
      <c r="QZ21" s="291"/>
      <c r="RA21" s="291"/>
      <c r="RB21" s="291"/>
      <c r="RC21" s="291"/>
      <c r="RD21" s="291"/>
      <c r="RE21" s="291"/>
      <c r="RF21" s="291"/>
      <c r="RG21" s="291"/>
      <c r="RH21" s="291"/>
      <c r="RI21" s="291"/>
      <c r="RJ21" s="291"/>
      <c r="RK21" s="291"/>
      <c r="RL21" s="291"/>
      <c r="RM21" s="291"/>
      <c r="RN21" s="291"/>
      <c r="RO21" s="291"/>
      <c r="RP21" s="291"/>
      <c r="RQ21" s="291"/>
      <c r="RR21" s="291"/>
      <c r="RS21" s="291"/>
      <c r="RT21" s="291"/>
      <c r="RU21" s="291"/>
      <c r="RV21" s="291"/>
      <c r="RW21" s="291"/>
      <c r="RX21" s="291"/>
      <c r="RY21" s="291"/>
      <c r="RZ21" s="291"/>
      <c r="SA21" s="291"/>
      <c r="SB21" s="291"/>
      <c r="SC21" s="291"/>
      <c r="SD21" s="291"/>
      <c r="SE21" s="291"/>
      <c r="SF21" s="291"/>
      <c r="SG21" s="291"/>
      <c r="SH21" s="291"/>
      <c r="SI21" s="291"/>
      <c r="SJ21" s="291"/>
      <c r="SK21" s="291"/>
      <c r="SL21" s="291"/>
      <c r="SM21" s="291"/>
      <c r="SN21" s="291"/>
      <c r="SO21" s="291"/>
      <c r="SP21" s="291"/>
      <c r="SQ21" s="291"/>
      <c r="SR21" s="291"/>
      <c r="SS21" s="291"/>
      <c r="ST21" s="291"/>
      <c r="SU21" s="291"/>
      <c r="SV21" s="291"/>
      <c r="SW21" s="291"/>
      <c r="SX21" s="291"/>
      <c r="SY21" s="291"/>
      <c r="SZ21" s="291"/>
      <c r="TA21" s="291"/>
      <c r="TB21" s="291"/>
      <c r="TC21" s="291"/>
      <c r="TD21" s="291"/>
      <c r="TE21" s="291"/>
      <c r="TF21" s="291"/>
      <c r="TG21" s="291"/>
      <c r="TH21" s="291"/>
      <c r="TI21" s="291"/>
      <c r="TJ21" s="291"/>
      <c r="TK21" s="291"/>
      <c r="TL21" s="291"/>
      <c r="TM21" s="291"/>
      <c r="TN21" s="291"/>
      <c r="TO21" s="291"/>
      <c r="TP21" s="291"/>
      <c r="TQ21" s="291"/>
      <c r="TR21" s="291"/>
      <c r="TS21" s="291"/>
      <c r="TT21" s="291"/>
      <c r="TU21" s="291"/>
      <c r="TV21" s="291"/>
      <c r="TW21" s="291"/>
      <c r="TX21" s="291"/>
      <c r="TY21" s="291"/>
      <c r="TZ21" s="291"/>
      <c r="UA21" s="291"/>
      <c r="UB21" s="291"/>
      <c r="UC21" s="291"/>
      <c r="UD21" s="291"/>
      <c r="UE21" s="291"/>
      <c r="UF21" s="291"/>
      <c r="UG21" s="291"/>
      <c r="UH21" s="291"/>
      <c r="UI21" s="291"/>
      <c r="UJ21" s="291"/>
      <c r="UK21" s="291"/>
      <c r="UL21" s="291"/>
      <c r="UM21" s="291"/>
      <c r="UN21" s="291"/>
      <c r="UO21" s="291"/>
      <c r="UP21" s="291"/>
      <c r="UQ21" s="291"/>
      <c r="UR21" s="291"/>
      <c r="US21" s="291"/>
      <c r="UT21" s="291"/>
      <c r="UU21" s="291"/>
      <c r="UV21" s="291"/>
      <c r="UW21" s="291"/>
      <c r="UX21" s="291"/>
      <c r="UY21" s="291"/>
      <c r="UZ21" s="291"/>
      <c r="VA21" s="291"/>
      <c r="VB21" s="291"/>
      <c r="VC21" s="291"/>
      <c r="VD21" s="291"/>
      <c r="VE21" s="291"/>
      <c r="VF21" s="291"/>
      <c r="VG21" s="291"/>
      <c r="VH21" s="291"/>
      <c r="VI21" s="291"/>
      <c r="VJ21" s="291"/>
      <c r="VK21" s="291"/>
      <c r="VL21" s="291"/>
      <c r="VM21" s="291"/>
      <c r="VN21" s="291"/>
      <c r="VO21" s="291"/>
      <c r="VP21" s="291"/>
      <c r="VQ21" s="291"/>
      <c r="VR21" s="291"/>
      <c r="VS21" s="291"/>
      <c r="VT21" s="291"/>
      <c r="VU21" s="291"/>
      <c r="VV21" s="291"/>
      <c r="VW21" s="291"/>
      <c r="VX21" s="291"/>
      <c r="VY21" s="291"/>
      <c r="VZ21" s="291"/>
      <c r="WA21" s="291"/>
      <c r="WB21" s="291"/>
      <c r="WC21" s="291"/>
      <c r="WD21" s="291"/>
      <c r="WE21" s="291"/>
      <c r="WF21" s="291"/>
      <c r="WG21" s="291"/>
      <c r="WH21" s="291"/>
      <c r="WI21" s="291"/>
      <c r="WJ21" s="291"/>
      <c r="WK21" s="291"/>
      <c r="WL21" s="291"/>
      <c r="WM21" s="291"/>
      <c r="WN21" s="291"/>
      <c r="WO21" s="291"/>
      <c r="WP21" s="291"/>
      <c r="WQ21" s="291"/>
      <c r="WR21" s="291"/>
      <c r="WS21" s="291"/>
      <c r="WT21" s="291"/>
      <c r="WU21" s="291"/>
      <c r="WV21" s="291"/>
      <c r="WW21" s="291"/>
      <c r="WX21" s="291"/>
      <c r="WY21" s="291"/>
      <c r="WZ21" s="291"/>
      <c r="XA21" s="291"/>
      <c r="XB21" s="291"/>
      <c r="XC21" s="291"/>
      <c r="XD21" s="291"/>
      <c r="XE21" s="291"/>
      <c r="XF21" s="291"/>
      <c r="XG21" s="291"/>
      <c r="XH21" s="291"/>
      <c r="XI21" s="291"/>
      <c r="XJ21" s="291"/>
      <c r="XK21" s="291"/>
      <c r="XL21" s="291"/>
      <c r="XM21" s="291"/>
      <c r="XN21" s="291"/>
      <c r="XO21" s="291"/>
      <c r="XP21" s="291"/>
      <c r="XQ21" s="291"/>
      <c r="XR21" s="291"/>
      <c r="XS21" s="291"/>
      <c r="XT21" s="291"/>
      <c r="XU21" s="291"/>
      <c r="XV21" s="291"/>
      <c r="XW21" s="291"/>
      <c r="XX21" s="291"/>
      <c r="XY21" s="291"/>
      <c r="XZ21" s="291"/>
      <c r="YA21" s="291"/>
      <c r="YB21" s="291"/>
      <c r="YC21" s="291"/>
      <c r="YD21" s="291"/>
      <c r="YE21" s="291"/>
      <c r="YF21" s="291"/>
      <c r="YG21" s="291"/>
      <c r="YH21" s="291"/>
      <c r="YI21" s="291"/>
      <c r="YJ21" s="291"/>
      <c r="YK21" s="291"/>
      <c r="YL21" s="291"/>
      <c r="YM21" s="291"/>
      <c r="YN21" s="291"/>
      <c r="YO21" s="291"/>
      <c r="YP21" s="291"/>
      <c r="YQ21" s="291"/>
      <c r="YR21" s="291"/>
      <c r="YS21" s="291"/>
      <c r="YT21" s="291"/>
      <c r="YU21" s="291"/>
      <c r="YV21" s="291"/>
      <c r="YW21" s="291"/>
      <c r="YX21" s="291"/>
      <c r="YY21" s="291"/>
      <c r="YZ21" s="291"/>
      <c r="ZA21" s="291"/>
      <c r="ZB21" s="291"/>
      <c r="ZC21" s="291"/>
      <c r="ZD21" s="291"/>
      <c r="ZE21" s="291"/>
      <c r="ZF21" s="291"/>
      <c r="ZG21" s="291"/>
      <c r="ZH21" s="291"/>
      <c r="ZI21" s="291"/>
      <c r="ZJ21" s="291"/>
      <c r="ZK21" s="291"/>
      <c r="ZL21" s="291"/>
      <c r="ZM21" s="291"/>
      <c r="ZN21" s="291"/>
      <c r="ZO21" s="291"/>
      <c r="ZP21" s="291"/>
      <c r="ZQ21" s="291"/>
      <c r="ZR21" s="291"/>
      <c r="ZS21" s="291"/>
      <c r="ZT21" s="291"/>
      <c r="ZU21" s="291"/>
      <c r="ZV21" s="291"/>
      <c r="ZW21" s="291"/>
      <c r="ZX21" s="291"/>
      <c r="ZY21" s="291"/>
      <c r="ZZ21" s="291"/>
      <c r="AAA21" s="291"/>
      <c r="AAB21" s="291"/>
      <c r="AAC21" s="291"/>
      <c r="AAD21" s="291"/>
      <c r="AAE21" s="291"/>
      <c r="AAF21" s="291"/>
      <c r="AAG21" s="291"/>
      <c r="AAH21" s="291"/>
      <c r="AAI21" s="291"/>
      <c r="AAJ21" s="291"/>
      <c r="AAK21" s="291"/>
      <c r="AAL21" s="291"/>
      <c r="AAM21" s="291"/>
      <c r="AAN21" s="291"/>
      <c r="AAO21" s="291"/>
      <c r="AAP21" s="291"/>
      <c r="AAQ21" s="291"/>
      <c r="AAR21" s="291"/>
      <c r="AAS21" s="291"/>
      <c r="AAT21" s="291"/>
      <c r="AAU21" s="291"/>
      <c r="AAV21" s="291"/>
      <c r="AAW21" s="291"/>
      <c r="AAX21" s="291"/>
      <c r="AAY21" s="291"/>
      <c r="AAZ21" s="291"/>
      <c r="ABA21" s="291"/>
      <c r="ABB21" s="291"/>
      <c r="ABC21" s="291"/>
      <c r="ABD21" s="291"/>
      <c r="ABE21" s="291"/>
      <c r="ABF21" s="291"/>
      <c r="ABG21" s="291"/>
      <c r="ABH21" s="291"/>
      <c r="ABI21" s="291"/>
      <c r="ABJ21" s="291"/>
      <c r="ABK21" s="291"/>
      <c r="ABL21" s="291"/>
      <c r="ABM21" s="291"/>
      <c r="ABN21" s="291"/>
      <c r="ABO21" s="291"/>
      <c r="ABP21" s="291"/>
      <c r="ABQ21" s="291"/>
      <c r="ABR21" s="291"/>
      <c r="ABS21" s="291"/>
      <c r="ABT21" s="291"/>
      <c r="ABU21" s="291"/>
      <c r="ABV21" s="291"/>
      <c r="ABW21" s="291"/>
      <c r="ABX21" s="291"/>
      <c r="ABY21" s="291"/>
      <c r="ABZ21" s="291"/>
      <c r="ACA21" s="291"/>
      <c r="ACB21" s="291"/>
      <c r="ACC21" s="291"/>
      <c r="ACD21" s="291"/>
      <c r="ACE21" s="291"/>
      <c r="ACF21" s="291"/>
      <c r="ACG21" s="291"/>
      <c r="ACH21" s="291"/>
      <c r="ACI21" s="291"/>
      <c r="ACJ21" s="291"/>
      <c r="ACK21" s="291"/>
      <c r="ACL21" s="291"/>
      <c r="ACM21" s="291"/>
      <c r="ACN21" s="291"/>
      <c r="ACO21" s="291"/>
      <c r="ACP21" s="291"/>
      <c r="ACQ21" s="291"/>
      <c r="ACR21" s="291"/>
      <c r="ACS21" s="291"/>
      <c r="ACT21" s="291"/>
      <c r="ACU21" s="291"/>
      <c r="ACV21" s="291"/>
      <c r="ACW21" s="291"/>
      <c r="ACX21" s="291"/>
      <c r="ACY21" s="291"/>
      <c r="ACZ21" s="291"/>
      <c r="ADA21" s="291"/>
      <c r="ADB21" s="291"/>
      <c r="ADC21" s="291"/>
      <c r="ADD21" s="291"/>
      <c r="ADE21" s="291"/>
      <c r="ADF21" s="291"/>
      <c r="ADG21" s="291"/>
      <c r="ADH21" s="291"/>
      <c r="ADI21" s="291"/>
      <c r="ADJ21" s="291"/>
      <c r="ADK21" s="291"/>
      <c r="ADL21" s="291"/>
      <c r="ADM21" s="291"/>
      <c r="ADN21" s="291"/>
      <c r="ADO21" s="291"/>
      <c r="ADP21" s="291"/>
      <c r="ADQ21" s="291"/>
      <c r="ADR21" s="291"/>
      <c r="ADS21" s="291"/>
      <c r="ADT21" s="291"/>
      <c r="ADU21" s="291"/>
      <c r="ADV21" s="291"/>
      <c r="ADW21" s="291"/>
      <c r="ADX21" s="291"/>
      <c r="ADY21" s="291"/>
      <c r="ADZ21" s="291"/>
      <c r="AEA21" s="291"/>
      <c r="AEB21" s="291"/>
      <c r="AEC21" s="291"/>
      <c r="AED21" s="291"/>
      <c r="AEE21" s="291"/>
      <c r="AEF21" s="291"/>
      <c r="AEG21" s="291"/>
      <c r="AEH21" s="291"/>
      <c r="AEI21" s="291"/>
      <c r="AEJ21" s="291"/>
      <c r="AEK21" s="291"/>
      <c r="AEL21" s="291"/>
      <c r="AEM21" s="291"/>
      <c r="AEN21" s="291"/>
      <c r="AEO21" s="291"/>
      <c r="AEP21" s="291"/>
      <c r="AEQ21" s="291"/>
      <c r="AER21" s="291"/>
      <c r="AES21" s="291"/>
      <c r="AET21" s="291"/>
      <c r="AEU21" s="291"/>
      <c r="AEV21" s="291"/>
      <c r="AEW21" s="291"/>
      <c r="AEX21" s="291"/>
      <c r="AEY21" s="291"/>
      <c r="AEZ21" s="291"/>
      <c r="AFA21" s="291"/>
      <c r="AFB21" s="291"/>
      <c r="AFC21" s="291"/>
      <c r="AFD21" s="291"/>
      <c r="AFE21" s="291"/>
      <c r="AFF21" s="291"/>
      <c r="AFG21" s="291"/>
      <c r="AFH21" s="291"/>
      <c r="AFI21" s="291"/>
      <c r="AFJ21" s="291"/>
      <c r="AFK21" s="291"/>
      <c r="AFL21" s="291"/>
      <c r="AFM21" s="291"/>
      <c r="AFN21" s="291"/>
      <c r="AFO21" s="291"/>
      <c r="AFP21" s="291"/>
      <c r="AFQ21" s="291"/>
      <c r="AFR21" s="291"/>
      <c r="AFS21" s="291"/>
      <c r="AFT21" s="291"/>
      <c r="AFU21" s="291"/>
      <c r="AFV21" s="291"/>
      <c r="AFW21" s="291"/>
      <c r="AFX21" s="291"/>
      <c r="AFY21" s="291"/>
      <c r="AFZ21" s="291"/>
      <c r="AGA21" s="291"/>
      <c r="AGB21" s="291"/>
      <c r="AGC21" s="291"/>
      <c r="AGD21" s="291"/>
      <c r="AGE21" s="291"/>
      <c r="AGF21" s="291"/>
      <c r="AGG21" s="291"/>
      <c r="AGH21" s="291"/>
      <c r="AGI21" s="291"/>
      <c r="AGJ21" s="291"/>
      <c r="AGK21" s="291"/>
      <c r="AGL21" s="291"/>
      <c r="AGM21" s="291"/>
      <c r="AGN21" s="291"/>
      <c r="AGO21" s="291"/>
      <c r="AGP21" s="291"/>
      <c r="AGQ21" s="291"/>
      <c r="AGR21" s="291"/>
      <c r="AGS21" s="291"/>
      <c r="AGT21" s="291"/>
      <c r="AGU21" s="291"/>
      <c r="AGV21" s="291"/>
      <c r="AGW21" s="291"/>
      <c r="AGX21" s="291"/>
      <c r="AGY21" s="291"/>
      <c r="AGZ21" s="291"/>
      <c r="AHA21" s="291"/>
      <c r="AHB21" s="291"/>
      <c r="AHC21" s="291"/>
      <c r="AHD21" s="291"/>
      <c r="AHE21" s="291"/>
      <c r="AHF21" s="291"/>
      <c r="AHG21" s="291"/>
      <c r="AHH21" s="291"/>
      <c r="AHI21" s="291"/>
      <c r="AHJ21" s="291"/>
      <c r="AHK21" s="291"/>
      <c r="AHL21" s="291"/>
      <c r="AHM21" s="291"/>
      <c r="AHN21" s="291"/>
      <c r="AHO21" s="291"/>
      <c r="AHP21" s="291"/>
      <c r="AHQ21" s="291"/>
      <c r="AHR21" s="291"/>
      <c r="AHS21" s="291"/>
      <c r="AHT21" s="291"/>
      <c r="AHU21" s="291"/>
      <c r="AHV21" s="291"/>
      <c r="AHW21" s="291"/>
      <c r="AHX21" s="291"/>
      <c r="AHY21" s="291"/>
      <c r="AHZ21" s="291"/>
      <c r="AIA21" s="291"/>
      <c r="AIB21" s="291"/>
      <c r="AIC21" s="291"/>
      <c r="AID21" s="291"/>
      <c r="AIE21" s="291"/>
      <c r="AIF21" s="291"/>
      <c r="AIG21" s="291"/>
      <c r="AIH21" s="291"/>
      <c r="AII21" s="291"/>
      <c r="AIJ21" s="291"/>
      <c r="AIK21" s="291"/>
      <c r="AIL21" s="291"/>
      <c r="AIM21" s="291"/>
      <c r="AIN21" s="291"/>
      <c r="AIO21" s="291"/>
      <c r="AIP21" s="291"/>
      <c r="AIQ21" s="291"/>
      <c r="AIR21" s="291"/>
      <c r="AIS21" s="291"/>
      <c r="AIT21" s="291"/>
      <c r="AIU21" s="291"/>
      <c r="AIV21" s="291"/>
      <c r="AIW21" s="291"/>
      <c r="AIX21" s="291"/>
      <c r="AIY21" s="291"/>
      <c r="AIZ21" s="291"/>
      <c r="AJA21" s="291"/>
      <c r="AJB21" s="291"/>
      <c r="AJC21" s="291"/>
      <c r="AJD21" s="291"/>
      <c r="AJE21" s="291"/>
      <c r="AJF21" s="291"/>
      <c r="AJG21" s="291"/>
      <c r="AJH21" s="291"/>
      <c r="AJI21" s="291"/>
      <c r="AJJ21" s="291"/>
      <c r="AJK21" s="291"/>
      <c r="AJL21" s="291"/>
      <c r="AJM21" s="291"/>
      <c r="AJN21" s="291"/>
      <c r="AJO21" s="291"/>
      <c r="AJP21" s="291"/>
      <c r="AJQ21" s="291"/>
      <c r="AJR21" s="291"/>
      <c r="AJS21" s="291"/>
      <c r="AJT21" s="291"/>
      <c r="AJU21" s="291"/>
      <c r="AJV21" s="291"/>
      <c r="AJW21" s="291"/>
      <c r="AJX21" s="291"/>
      <c r="AJY21" s="291"/>
      <c r="AJZ21" s="291"/>
      <c r="AKA21" s="291"/>
      <c r="AKB21" s="291"/>
      <c r="AKC21" s="291"/>
      <c r="AKD21" s="291"/>
      <c r="AKE21" s="291"/>
      <c r="AKF21" s="291"/>
      <c r="AKG21" s="291"/>
      <c r="AKH21" s="291"/>
      <c r="AKI21" s="291"/>
      <c r="AKJ21" s="291"/>
    </row>
    <row r="22" spans="1:972" x14ac:dyDescent="0.25">
      <c r="B22" s="292"/>
      <c r="O22" s="279"/>
    </row>
    <row r="23" spans="1:972" s="170" customFormat="1" x14ac:dyDescent="0.25">
      <c r="B23" s="292"/>
      <c r="C23" s="49" t="s">
        <v>54</v>
      </c>
      <c r="D23" s="178"/>
      <c r="E23" s="296"/>
      <c r="F23" s="296"/>
      <c r="G23" s="296"/>
      <c r="H23" s="296"/>
      <c r="I23" s="296"/>
      <c r="J23" s="296"/>
      <c r="K23" s="296"/>
      <c r="L23" s="296"/>
      <c r="M23" s="296"/>
      <c r="N23" s="296"/>
      <c r="O23" s="279"/>
    </row>
    <row r="24" spans="1:972" s="171" customFormat="1" x14ac:dyDescent="0.25">
      <c r="B24" s="297"/>
      <c r="C24" s="171" t="s">
        <v>102</v>
      </c>
      <c r="D24" s="298" t="s">
        <v>21</v>
      </c>
      <c r="E24" s="299"/>
      <c r="F24" s="299"/>
      <c r="G24" s="299"/>
      <c r="H24" s="299"/>
      <c r="I24" s="299"/>
      <c r="J24" s="299"/>
      <c r="K24" s="299"/>
      <c r="L24" s="299"/>
      <c r="M24" s="299"/>
      <c r="N24" s="299"/>
      <c r="O24" s="300"/>
    </row>
    <row r="25" spans="1:972" x14ac:dyDescent="0.25">
      <c r="B25" s="290"/>
      <c r="C25" s="172" t="s">
        <v>124</v>
      </c>
      <c r="D25" s="173"/>
      <c r="E25" s="174"/>
      <c r="F25" s="174"/>
      <c r="G25" s="174"/>
      <c r="H25" s="174"/>
      <c r="I25" s="174"/>
      <c r="J25" s="174"/>
      <c r="K25" s="174"/>
      <c r="L25" s="174"/>
      <c r="M25" s="174"/>
      <c r="N25" s="174"/>
      <c r="O25" s="279"/>
    </row>
    <row r="26" spans="1:972" s="170" customFormat="1" x14ac:dyDescent="0.25">
      <c r="B26" s="301"/>
      <c r="C26" s="302" t="s">
        <v>44</v>
      </c>
      <c r="D26" s="178" t="s">
        <v>21</v>
      </c>
      <c r="E26" s="238"/>
      <c r="F26" s="294"/>
      <c r="G26" s="238"/>
      <c r="H26" s="238"/>
      <c r="I26" s="238"/>
      <c r="J26" s="238"/>
      <c r="K26" s="238"/>
      <c r="L26" s="238"/>
      <c r="M26" s="238"/>
      <c r="N26" s="238"/>
      <c r="O26" s="279"/>
    </row>
    <row r="27" spans="1:972" s="170" customFormat="1" x14ac:dyDescent="0.25">
      <c r="B27" s="301"/>
      <c r="C27" s="302" t="s">
        <v>45</v>
      </c>
      <c r="D27" s="178" t="s">
        <v>21</v>
      </c>
      <c r="E27" s="238"/>
      <c r="F27" s="294"/>
      <c r="G27" s="238"/>
      <c r="H27" s="238"/>
      <c r="I27" s="238"/>
      <c r="J27" s="238"/>
      <c r="K27" s="238"/>
      <c r="L27" s="238"/>
      <c r="M27" s="238"/>
      <c r="N27" s="238"/>
      <c r="O27" s="279"/>
    </row>
    <row r="28" spans="1:972" s="170" customFormat="1" x14ac:dyDescent="0.25">
      <c r="B28" s="301"/>
      <c r="C28" s="302" t="s">
        <v>46</v>
      </c>
      <c r="D28" s="178" t="s">
        <v>21</v>
      </c>
      <c r="E28" s="238"/>
      <c r="F28" s="294"/>
      <c r="G28" s="238"/>
      <c r="H28" s="238"/>
      <c r="I28" s="238"/>
      <c r="J28" s="238"/>
      <c r="K28" s="238"/>
      <c r="L28" s="238"/>
      <c r="M28" s="238"/>
      <c r="N28" s="238"/>
      <c r="O28" s="279"/>
    </row>
    <row r="29" spans="1:972" s="170" customFormat="1" x14ac:dyDescent="0.25">
      <c r="B29" s="301"/>
      <c r="C29" s="302" t="s">
        <v>50</v>
      </c>
      <c r="D29" s="178" t="s">
        <v>21</v>
      </c>
      <c r="E29" s="238"/>
      <c r="F29" s="238"/>
      <c r="G29" s="238"/>
      <c r="H29" s="238"/>
      <c r="I29" s="238"/>
      <c r="J29" s="238"/>
      <c r="K29" s="238"/>
      <c r="L29" s="238"/>
      <c r="M29" s="238"/>
      <c r="N29" s="238"/>
      <c r="O29" s="279"/>
    </row>
    <row r="30" spans="1:972" s="170" customFormat="1" x14ac:dyDescent="0.25">
      <c r="B30" s="301"/>
      <c r="C30" s="302" t="s">
        <v>47</v>
      </c>
      <c r="D30" s="178" t="s">
        <v>21</v>
      </c>
      <c r="E30" s="238"/>
      <c r="F30" s="238"/>
      <c r="G30" s="238"/>
      <c r="H30" s="238"/>
      <c r="I30" s="238"/>
      <c r="J30" s="238"/>
      <c r="K30" s="238"/>
      <c r="L30" s="238"/>
      <c r="M30" s="238"/>
      <c r="N30" s="238"/>
      <c r="O30" s="279"/>
    </row>
    <row r="31" spans="1:972" s="170" customFormat="1" x14ac:dyDescent="0.25">
      <c r="B31" s="301"/>
      <c r="C31" s="302" t="s">
        <v>48</v>
      </c>
      <c r="D31" s="178" t="s">
        <v>21</v>
      </c>
      <c r="E31" s="238"/>
      <c r="F31" s="238"/>
      <c r="G31" s="238"/>
      <c r="H31" s="238"/>
      <c r="I31" s="238"/>
      <c r="J31" s="238"/>
      <c r="K31" s="238"/>
      <c r="L31" s="238"/>
      <c r="M31" s="238"/>
      <c r="N31" s="238"/>
      <c r="O31" s="279"/>
    </row>
    <row r="32" spans="1:972" s="170" customFormat="1" x14ac:dyDescent="0.25">
      <c r="B32" s="301"/>
      <c r="C32" s="302" t="s">
        <v>49</v>
      </c>
      <c r="D32" s="178" t="s">
        <v>21</v>
      </c>
      <c r="E32" s="238"/>
      <c r="F32" s="238"/>
      <c r="G32" s="238"/>
      <c r="H32" s="238"/>
      <c r="I32" s="238"/>
      <c r="J32" s="238"/>
      <c r="K32" s="238"/>
      <c r="L32" s="238"/>
      <c r="M32" s="238"/>
      <c r="N32" s="238"/>
      <c r="O32" s="279"/>
    </row>
    <row r="33" spans="1:972" ht="15" x14ac:dyDescent="0.25">
      <c r="A33" s="291"/>
      <c r="B33" s="292"/>
      <c r="C33" s="295" t="s">
        <v>101</v>
      </c>
      <c r="D33" s="178" t="s">
        <v>21</v>
      </c>
      <c r="E33" s="294"/>
      <c r="F33" s="294"/>
      <c r="G33" s="238"/>
      <c r="H33" s="294"/>
      <c r="I33" s="294"/>
      <c r="J33" s="294"/>
      <c r="K33" s="294"/>
      <c r="L33" s="294"/>
      <c r="M33" s="294"/>
      <c r="N33" s="294"/>
      <c r="O33" s="279"/>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291"/>
      <c r="CK33" s="291"/>
      <c r="CL33" s="291"/>
      <c r="CM33" s="291"/>
      <c r="CN33" s="291"/>
      <c r="CO33" s="291"/>
      <c r="CP33" s="291"/>
      <c r="CQ33" s="291"/>
      <c r="CR33" s="291"/>
      <c r="CS33" s="291"/>
      <c r="CT33" s="291"/>
      <c r="CU33" s="291"/>
      <c r="CV33" s="291"/>
      <c r="CW33" s="291"/>
      <c r="CX33" s="291"/>
      <c r="CY33" s="291"/>
      <c r="CZ33" s="291"/>
      <c r="DA33" s="291"/>
      <c r="DB33" s="291"/>
      <c r="DC33" s="291"/>
      <c r="DD33" s="291"/>
      <c r="DE33" s="291"/>
      <c r="DF33" s="291"/>
      <c r="DG33" s="291"/>
      <c r="DH33" s="291"/>
      <c r="DI33" s="291"/>
      <c r="DJ33" s="291"/>
      <c r="DK33" s="291"/>
      <c r="DL33" s="291"/>
      <c r="DM33" s="291"/>
      <c r="DN33" s="291"/>
      <c r="DO33" s="291"/>
      <c r="DP33" s="291"/>
      <c r="DQ33" s="291"/>
      <c r="DR33" s="291"/>
      <c r="DS33" s="291"/>
      <c r="DT33" s="291"/>
      <c r="DU33" s="291"/>
      <c r="DV33" s="291"/>
      <c r="DW33" s="291"/>
      <c r="DX33" s="291"/>
      <c r="DY33" s="291"/>
      <c r="DZ33" s="291"/>
      <c r="EA33" s="291"/>
      <c r="EB33" s="291"/>
      <c r="EC33" s="291"/>
      <c r="ED33" s="291"/>
      <c r="EE33" s="291"/>
      <c r="EF33" s="291"/>
      <c r="EG33" s="291"/>
      <c r="EH33" s="291"/>
      <c r="EI33" s="291"/>
      <c r="EJ33" s="291"/>
      <c r="EK33" s="291"/>
      <c r="EL33" s="291"/>
      <c r="EM33" s="291"/>
      <c r="EN33" s="291"/>
      <c r="EO33" s="291"/>
      <c r="EP33" s="291"/>
      <c r="EQ33" s="291"/>
      <c r="ER33" s="291"/>
      <c r="ES33" s="291"/>
      <c r="ET33" s="291"/>
      <c r="EU33" s="291"/>
      <c r="EV33" s="291"/>
      <c r="EW33" s="291"/>
      <c r="EX33" s="291"/>
      <c r="EY33" s="291"/>
      <c r="EZ33" s="291"/>
      <c r="FA33" s="291"/>
      <c r="FB33" s="291"/>
      <c r="FC33" s="291"/>
      <c r="FD33" s="291"/>
      <c r="FE33" s="291"/>
      <c r="FF33" s="291"/>
      <c r="FG33" s="291"/>
      <c r="FH33" s="291"/>
      <c r="FI33" s="291"/>
      <c r="FJ33" s="291"/>
      <c r="FK33" s="291"/>
      <c r="FL33" s="291"/>
      <c r="FM33" s="291"/>
      <c r="FN33" s="291"/>
      <c r="FO33" s="291"/>
      <c r="FP33" s="291"/>
      <c r="FQ33" s="291"/>
      <c r="FR33" s="291"/>
      <c r="FS33" s="291"/>
      <c r="FT33" s="291"/>
      <c r="FU33" s="291"/>
      <c r="FV33" s="291"/>
      <c r="FW33" s="291"/>
      <c r="FX33" s="291"/>
      <c r="FY33" s="291"/>
      <c r="FZ33" s="291"/>
      <c r="GA33" s="291"/>
      <c r="GB33" s="291"/>
      <c r="GC33" s="291"/>
      <c r="GD33" s="291"/>
      <c r="GE33" s="291"/>
      <c r="GF33" s="291"/>
      <c r="GG33" s="291"/>
      <c r="GH33" s="291"/>
      <c r="GI33" s="291"/>
      <c r="GJ33" s="291"/>
      <c r="GK33" s="291"/>
      <c r="GL33" s="291"/>
      <c r="GM33" s="291"/>
      <c r="GN33" s="291"/>
      <c r="GO33" s="291"/>
      <c r="GP33" s="291"/>
      <c r="GQ33" s="291"/>
      <c r="GR33" s="291"/>
      <c r="GS33" s="291"/>
      <c r="GT33" s="291"/>
      <c r="GU33" s="291"/>
      <c r="GV33" s="291"/>
      <c r="GW33" s="291"/>
      <c r="GX33" s="291"/>
      <c r="GY33" s="291"/>
      <c r="GZ33" s="291"/>
      <c r="HA33" s="291"/>
      <c r="HB33" s="291"/>
      <c r="HC33" s="291"/>
      <c r="HD33" s="291"/>
      <c r="HE33" s="291"/>
      <c r="HF33" s="291"/>
      <c r="HG33" s="291"/>
      <c r="HH33" s="291"/>
      <c r="HI33" s="291"/>
      <c r="HJ33" s="291"/>
      <c r="HK33" s="291"/>
      <c r="HL33" s="291"/>
      <c r="HM33" s="291"/>
      <c r="HN33" s="291"/>
      <c r="HO33" s="291"/>
      <c r="HP33" s="291"/>
      <c r="HQ33" s="291"/>
      <c r="HR33" s="291"/>
      <c r="HS33" s="291"/>
      <c r="HT33" s="291"/>
      <c r="HU33" s="291"/>
      <c r="HV33" s="291"/>
      <c r="HW33" s="291"/>
      <c r="HX33" s="291"/>
      <c r="HY33" s="291"/>
      <c r="HZ33" s="291"/>
      <c r="IA33" s="291"/>
      <c r="IB33" s="291"/>
      <c r="IC33" s="291"/>
      <c r="ID33" s="291"/>
      <c r="IE33" s="291"/>
      <c r="IF33" s="291"/>
      <c r="IG33" s="291"/>
      <c r="IH33" s="291"/>
      <c r="II33" s="291"/>
      <c r="IJ33" s="291"/>
      <c r="IK33" s="291"/>
      <c r="IL33" s="291"/>
      <c r="IM33" s="291"/>
      <c r="IN33" s="291"/>
      <c r="IO33" s="291"/>
      <c r="IP33" s="291"/>
      <c r="IQ33" s="291"/>
      <c r="IR33" s="291"/>
      <c r="IS33" s="291"/>
      <c r="IT33" s="291"/>
      <c r="IU33" s="291"/>
      <c r="IV33" s="291"/>
      <c r="IW33" s="291"/>
      <c r="IX33" s="291"/>
      <c r="IY33" s="291"/>
      <c r="IZ33" s="291"/>
      <c r="JA33" s="291"/>
      <c r="JB33" s="291"/>
      <c r="JC33" s="291"/>
      <c r="JD33" s="291"/>
      <c r="JE33" s="291"/>
      <c r="JF33" s="291"/>
      <c r="JG33" s="291"/>
      <c r="JH33" s="291"/>
      <c r="JI33" s="291"/>
      <c r="JJ33" s="291"/>
      <c r="JK33" s="291"/>
      <c r="JL33" s="291"/>
      <c r="JM33" s="291"/>
      <c r="JN33" s="291"/>
      <c r="JO33" s="291"/>
      <c r="JP33" s="291"/>
      <c r="JQ33" s="291"/>
      <c r="JR33" s="291"/>
      <c r="JS33" s="291"/>
      <c r="JT33" s="291"/>
      <c r="JU33" s="291"/>
      <c r="JV33" s="291"/>
      <c r="JW33" s="291"/>
      <c r="JX33" s="291"/>
      <c r="JY33" s="291"/>
      <c r="JZ33" s="291"/>
      <c r="KA33" s="291"/>
      <c r="KB33" s="291"/>
      <c r="KC33" s="291"/>
      <c r="KD33" s="291"/>
      <c r="KE33" s="291"/>
      <c r="KF33" s="291"/>
      <c r="KG33" s="291"/>
      <c r="KH33" s="291"/>
      <c r="KI33" s="291"/>
      <c r="KJ33" s="291"/>
      <c r="KK33" s="291"/>
      <c r="KL33" s="291"/>
      <c r="KM33" s="291"/>
      <c r="KN33" s="291"/>
      <c r="KO33" s="291"/>
      <c r="KP33" s="291"/>
      <c r="KQ33" s="291"/>
      <c r="KR33" s="291"/>
      <c r="KS33" s="291"/>
      <c r="KT33" s="291"/>
      <c r="KU33" s="291"/>
      <c r="KV33" s="291"/>
      <c r="KW33" s="291"/>
      <c r="KX33" s="291"/>
      <c r="KY33" s="291"/>
      <c r="KZ33" s="291"/>
      <c r="LA33" s="291"/>
      <c r="LB33" s="291"/>
      <c r="LC33" s="291"/>
      <c r="LD33" s="291"/>
      <c r="LE33" s="291"/>
      <c r="LF33" s="291"/>
      <c r="LG33" s="291"/>
      <c r="LH33" s="291"/>
      <c r="LI33" s="291"/>
      <c r="LJ33" s="291"/>
      <c r="LK33" s="291"/>
      <c r="LL33" s="291"/>
      <c r="LM33" s="291"/>
      <c r="LN33" s="291"/>
      <c r="LO33" s="291"/>
      <c r="LP33" s="291"/>
      <c r="LQ33" s="291"/>
      <c r="LR33" s="291"/>
      <c r="LS33" s="291"/>
      <c r="LT33" s="291"/>
      <c r="LU33" s="291"/>
      <c r="LV33" s="291"/>
      <c r="LW33" s="291"/>
      <c r="LX33" s="291"/>
      <c r="LY33" s="291"/>
      <c r="LZ33" s="291"/>
      <c r="MA33" s="291"/>
      <c r="MB33" s="291"/>
      <c r="MC33" s="291"/>
      <c r="MD33" s="291"/>
      <c r="ME33" s="291"/>
      <c r="MF33" s="291"/>
      <c r="MG33" s="291"/>
      <c r="MH33" s="291"/>
      <c r="MI33" s="291"/>
      <c r="MJ33" s="291"/>
      <c r="MK33" s="291"/>
      <c r="ML33" s="291"/>
      <c r="MM33" s="291"/>
      <c r="MN33" s="291"/>
      <c r="MO33" s="291"/>
      <c r="MP33" s="291"/>
      <c r="MQ33" s="291"/>
      <c r="MR33" s="291"/>
      <c r="MS33" s="291"/>
      <c r="MT33" s="291"/>
      <c r="MU33" s="291"/>
      <c r="MV33" s="291"/>
      <c r="MW33" s="291"/>
      <c r="MX33" s="291"/>
      <c r="MY33" s="291"/>
      <c r="MZ33" s="291"/>
      <c r="NA33" s="291"/>
      <c r="NB33" s="291"/>
      <c r="NC33" s="291"/>
      <c r="ND33" s="291"/>
      <c r="NE33" s="291"/>
      <c r="NF33" s="291"/>
      <c r="NG33" s="291"/>
      <c r="NH33" s="291"/>
      <c r="NI33" s="291"/>
      <c r="NJ33" s="291"/>
      <c r="NK33" s="291"/>
      <c r="NL33" s="291"/>
      <c r="NM33" s="291"/>
      <c r="NN33" s="291"/>
      <c r="NO33" s="291"/>
      <c r="NP33" s="291"/>
      <c r="NQ33" s="291"/>
      <c r="NR33" s="291"/>
      <c r="NS33" s="291"/>
      <c r="NT33" s="291"/>
      <c r="NU33" s="291"/>
      <c r="NV33" s="291"/>
      <c r="NW33" s="291"/>
      <c r="NX33" s="291"/>
      <c r="NY33" s="291"/>
      <c r="NZ33" s="291"/>
      <c r="OA33" s="291"/>
      <c r="OB33" s="291"/>
      <c r="OC33" s="291"/>
      <c r="OD33" s="291"/>
      <c r="OE33" s="291"/>
      <c r="OF33" s="291"/>
      <c r="OG33" s="291"/>
      <c r="OH33" s="291"/>
      <c r="OI33" s="291"/>
      <c r="OJ33" s="291"/>
      <c r="OK33" s="291"/>
      <c r="OL33" s="291"/>
      <c r="OM33" s="291"/>
      <c r="ON33" s="291"/>
      <c r="OO33" s="291"/>
      <c r="OP33" s="291"/>
      <c r="OQ33" s="291"/>
      <c r="OR33" s="291"/>
      <c r="OS33" s="291"/>
      <c r="OT33" s="291"/>
      <c r="OU33" s="291"/>
      <c r="OV33" s="291"/>
      <c r="OW33" s="291"/>
      <c r="OX33" s="291"/>
      <c r="OY33" s="291"/>
      <c r="OZ33" s="291"/>
      <c r="PA33" s="291"/>
      <c r="PB33" s="291"/>
      <c r="PC33" s="291"/>
      <c r="PD33" s="291"/>
      <c r="PE33" s="291"/>
      <c r="PF33" s="291"/>
      <c r="PG33" s="291"/>
      <c r="PH33" s="291"/>
      <c r="PI33" s="291"/>
      <c r="PJ33" s="291"/>
      <c r="PK33" s="291"/>
      <c r="PL33" s="291"/>
      <c r="PM33" s="291"/>
      <c r="PN33" s="291"/>
      <c r="PO33" s="291"/>
      <c r="PP33" s="291"/>
      <c r="PQ33" s="291"/>
      <c r="PR33" s="291"/>
      <c r="PS33" s="291"/>
      <c r="PT33" s="291"/>
      <c r="PU33" s="291"/>
      <c r="PV33" s="291"/>
      <c r="PW33" s="291"/>
      <c r="PX33" s="291"/>
      <c r="PY33" s="291"/>
      <c r="PZ33" s="291"/>
      <c r="QA33" s="291"/>
      <c r="QB33" s="291"/>
      <c r="QC33" s="291"/>
      <c r="QD33" s="291"/>
      <c r="QE33" s="291"/>
      <c r="QF33" s="291"/>
      <c r="QG33" s="291"/>
      <c r="QH33" s="291"/>
      <c r="QI33" s="291"/>
      <c r="QJ33" s="291"/>
      <c r="QK33" s="291"/>
      <c r="QL33" s="291"/>
      <c r="QM33" s="291"/>
      <c r="QN33" s="291"/>
      <c r="QO33" s="291"/>
      <c r="QP33" s="291"/>
      <c r="QQ33" s="291"/>
      <c r="QR33" s="291"/>
      <c r="QS33" s="291"/>
      <c r="QT33" s="291"/>
      <c r="QU33" s="291"/>
      <c r="QV33" s="291"/>
      <c r="QW33" s="291"/>
      <c r="QX33" s="291"/>
      <c r="QY33" s="291"/>
      <c r="QZ33" s="291"/>
      <c r="RA33" s="291"/>
      <c r="RB33" s="291"/>
      <c r="RC33" s="291"/>
      <c r="RD33" s="291"/>
      <c r="RE33" s="291"/>
      <c r="RF33" s="291"/>
      <c r="RG33" s="291"/>
      <c r="RH33" s="291"/>
      <c r="RI33" s="291"/>
      <c r="RJ33" s="291"/>
      <c r="RK33" s="291"/>
      <c r="RL33" s="291"/>
      <c r="RM33" s="291"/>
      <c r="RN33" s="291"/>
      <c r="RO33" s="291"/>
      <c r="RP33" s="291"/>
      <c r="RQ33" s="291"/>
      <c r="RR33" s="291"/>
      <c r="RS33" s="291"/>
      <c r="RT33" s="291"/>
      <c r="RU33" s="291"/>
      <c r="RV33" s="291"/>
      <c r="RW33" s="291"/>
      <c r="RX33" s="291"/>
      <c r="RY33" s="291"/>
      <c r="RZ33" s="291"/>
      <c r="SA33" s="291"/>
      <c r="SB33" s="291"/>
      <c r="SC33" s="291"/>
      <c r="SD33" s="291"/>
      <c r="SE33" s="291"/>
      <c r="SF33" s="291"/>
      <c r="SG33" s="291"/>
      <c r="SH33" s="291"/>
      <c r="SI33" s="291"/>
      <c r="SJ33" s="291"/>
      <c r="SK33" s="291"/>
      <c r="SL33" s="291"/>
      <c r="SM33" s="291"/>
      <c r="SN33" s="291"/>
      <c r="SO33" s="291"/>
      <c r="SP33" s="291"/>
      <c r="SQ33" s="291"/>
      <c r="SR33" s="291"/>
      <c r="SS33" s="291"/>
      <c r="ST33" s="291"/>
      <c r="SU33" s="291"/>
      <c r="SV33" s="291"/>
      <c r="SW33" s="291"/>
      <c r="SX33" s="291"/>
      <c r="SY33" s="291"/>
      <c r="SZ33" s="291"/>
      <c r="TA33" s="291"/>
      <c r="TB33" s="291"/>
      <c r="TC33" s="291"/>
      <c r="TD33" s="291"/>
      <c r="TE33" s="291"/>
      <c r="TF33" s="291"/>
      <c r="TG33" s="291"/>
      <c r="TH33" s="291"/>
      <c r="TI33" s="291"/>
      <c r="TJ33" s="291"/>
      <c r="TK33" s="291"/>
      <c r="TL33" s="291"/>
      <c r="TM33" s="291"/>
      <c r="TN33" s="291"/>
      <c r="TO33" s="291"/>
      <c r="TP33" s="291"/>
      <c r="TQ33" s="291"/>
      <c r="TR33" s="291"/>
      <c r="TS33" s="291"/>
      <c r="TT33" s="291"/>
      <c r="TU33" s="291"/>
      <c r="TV33" s="291"/>
      <c r="TW33" s="291"/>
      <c r="TX33" s="291"/>
      <c r="TY33" s="291"/>
      <c r="TZ33" s="291"/>
      <c r="UA33" s="291"/>
      <c r="UB33" s="291"/>
      <c r="UC33" s="291"/>
      <c r="UD33" s="291"/>
      <c r="UE33" s="291"/>
      <c r="UF33" s="291"/>
      <c r="UG33" s="291"/>
      <c r="UH33" s="291"/>
      <c r="UI33" s="291"/>
      <c r="UJ33" s="291"/>
      <c r="UK33" s="291"/>
      <c r="UL33" s="291"/>
      <c r="UM33" s="291"/>
      <c r="UN33" s="291"/>
      <c r="UO33" s="291"/>
      <c r="UP33" s="291"/>
      <c r="UQ33" s="291"/>
      <c r="UR33" s="291"/>
      <c r="US33" s="291"/>
      <c r="UT33" s="291"/>
      <c r="UU33" s="291"/>
      <c r="UV33" s="291"/>
      <c r="UW33" s="291"/>
      <c r="UX33" s="291"/>
      <c r="UY33" s="291"/>
      <c r="UZ33" s="291"/>
      <c r="VA33" s="291"/>
      <c r="VB33" s="291"/>
      <c r="VC33" s="291"/>
      <c r="VD33" s="291"/>
      <c r="VE33" s="291"/>
      <c r="VF33" s="291"/>
      <c r="VG33" s="291"/>
      <c r="VH33" s="291"/>
      <c r="VI33" s="291"/>
      <c r="VJ33" s="291"/>
      <c r="VK33" s="291"/>
      <c r="VL33" s="291"/>
      <c r="VM33" s="291"/>
      <c r="VN33" s="291"/>
      <c r="VO33" s="291"/>
      <c r="VP33" s="291"/>
      <c r="VQ33" s="291"/>
      <c r="VR33" s="291"/>
      <c r="VS33" s="291"/>
      <c r="VT33" s="291"/>
      <c r="VU33" s="291"/>
      <c r="VV33" s="291"/>
      <c r="VW33" s="291"/>
      <c r="VX33" s="291"/>
      <c r="VY33" s="291"/>
      <c r="VZ33" s="291"/>
      <c r="WA33" s="291"/>
      <c r="WB33" s="291"/>
      <c r="WC33" s="291"/>
      <c r="WD33" s="291"/>
      <c r="WE33" s="291"/>
      <c r="WF33" s="291"/>
      <c r="WG33" s="291"/>
      <c r="WH33" s="291"/>
      <c r="WI33" s="291"/>
      <c r="WJ33" s="291"/>
      <c r="WK33" s="291"/>
      <c r="WL33" s="291"/>
      <c r="WM33" s="291"/>
      <c r="WN33" s="291"/>
      <c r="WO33" s="291"/>
      <c r="WP33" s="291"/>
      <c r="WQ33" s="291"/>
      <c r="WR33" s="291"/>
      <c r="WS33" s="291"/>
      <c r="WT33" s="291"/>
      <c r="WU33" s="291"/>
      <c r="WV33" s="291"/>
      <c r="WW33" s="291"/>
      <c r="WX33" s="291"/>
      <c r="WY33" s="291"/>
      <c r="WZ33" s="291"/>
      <c r="XA33" s="291"/>
      <c r="XB33" s="291"/>
      <c r="XC33" s="291"/>
      <c r="XD33" s="291"/>
      <c r="XE33" s="291"/>
      <c r="XF33" s="291"/>
      <c r="XG33" s="291"/>
      <c r="XH33" s="291"/>
      <c r="XI33" s="291"/>
      <c r="XJ33" s="291"/>
      <c r="XK33" s="291"/>
      <c r="XL33" s="291"/>
      <c r="XM33" s="291"/>
      <c r="XN33" s="291"/>
      <c r="XO33" s="291"/>
      <c r="XP33" s="291"/>
      <c r="XQ33" s="291"/>
      <c r="XR33" s="291"/>
      <c r="XS33" s="291"/>
      <c r="XT33" s="291"/>
      <c r="XU33" s="291"/>
      <c r="XV33" s="291"/>
      <c r="XW33" s="291"/>
      <c r="XX33" s="291"/>
      <c r="XY33" s="291"/>
      <c r="XZ33" s="291"/>
      <c r="YA33" s="291"/>
      <c r="YB33" s="291"/>
      <c r="YC33" s="291"/>
      <c r="YD33" s="291"/>
      <c r="YE33" s="291"/>
      <c r="YF33" s="291"/>
      <c r="YG33" s="291"/>
      <c r="YH33" s="291"/>
      <c r="YI33" s="291"/>
      <c r="YJ33" s="291"/>
      <c r="YK33" s="291"/>
      <c r="YL33" s="291"/>
      <c r="YM33" s="291"/>
      <c r="YN33" s="291"/>
      <c r="YO33" s="291"/>
      <c r="YP33" s="291"/>
      <c r="YQ33" s="291"/>
      <c r="YR33" s="291"/>
      <c r="YS33" s="291"/>
      <c r="YT33" s="291"/>
      <c r="YU33" s="291"/>
      <c r="YV33" s="291"/>
      <c r="YW33" s="291"/>
      <c r="YX33" s="291"/>
      <c r="YY33" s="291"/>
      <c r="YZ33" s="291"/>
      <c r="ZA33" s="291"/>
      <c r="ZB33" s="291"/>
      <c r="ZC33" s="291"/>
      <c r="ZD33" s="291"/>
      <c r="ZE33" s="291"/>
      <c r="ZF33" s="291"/>
      <c r="ZG33" s="291"/>
      <c r="ZH33" s="291"/>
      <c r="ZI33" s="291"/>
      <c r="ZJ33" s="291"/>
      <c r="ZK33" s="291"/>
      <c r="ZL33" s="291"/>
      <c r="ZM33" s="291"/>
      <c r="ZN33" s="291"/>
      <c r="ZO33" s="291"/>
      <c r="ZP33" s="291"/>
      <c r="ZQ33" s="291"/>
      <c r="ZR33" s="291"/>
      <c r="ZS33" s="291"/>
      <c r="ZT33" s="291"/>
      <c r="ZU33" s="291"/>
      <c r="ZV33" s="291"/>
      <c r="ZW33" s="291"/>
      <c r="ZX33" s="291"/>
      <c r="ZY33" s="291"/>
      <c r="ZZ33" s="291"/>
      <c r="AAA33" s="291"/>
      <c r="AAB33" s="291"/>
      <c r="AAC33" s="291"/>
      <c r="AAD33" s="291"/>
      <c r="AAE33" s="291"/>
      <c r="AAF33" s="291"/>
      <c r="AAG33" s="291"/>
      <c r="AAH33" s="291"/>
      <c r="AAI33" s="291"/>
      <c r="AAJ33" s="291"/>
      <c r="AAK33" s="291"/>
      <c r="AAL33" s="291"/>
      <c r="AAM33" s="291"/>
      <c r="AAN33" s="291"/>
      <c r="AAO33" s="291"/>
      <c r="AAP33" s="291"/>
      <c r="AAQ33" s="291"/>
      <c r="AAR33" s="291"/>
      <c r="AAS33" s="291"/>
      <c r="AAT33" s="291"/>
      <c r="AAU33" s="291"/>
      <c r="AAV33" s="291"/>
      <c r="AAW33" s="291"/>
      <c r="AAX33" s="291"/>
      <c r="AAY33" s="291"/>
      <c r="AAZ33" s="291"/>
      <c r="ABA33" s="291"/>
      <c r="ABB33" s="291"/>
      <c r="ABC33" s="291"/>
      <c r="ABD33" s="291"/>
      <c r="ABE33" s="291"/>
      <c r="ABF33" s="291"/>
      <c r="ABG33" s="291"/>
      <c r="ABH33" s="291"/>
      <c r="ABI33" s="291"/>
      <c r="ABJ33" s="291"/>
      <c r="ABK33" s="291"/>
      <c r="ABL33" s="291"/>
      <c r="ABM33" s="291"/>
      <c r="ABN33" s="291"/>
      <c r="ABO33" s="291"/>
      <c r="ABP33" s="291"/>
      <c r="ABQ33" s="291"/>
      <c r="ABR33" s="291"/>
      <c r="ABS33" s="291"/>
      <c r="ABT33" s="291"/>
      <c r="ABU33" s="291"/>
      <c r="ABV33" s="291"/>
      <c r="ABW33" s="291"/>
      <c r="ABX33" s="291"/>
      <c r="ABY33" s="291"/>
      <c r="ABZ33" s="291"/>
      <c r="ACA33" s="291"/>
      <c r="ACB33" s="291"/>
      <c r="ACC33" s="291"/>
      <c r="ACD33" s="291"/>
      <c r="ACE33" s="291"/>
      <c r="ACF33" s="291"/>
      <c r="ACG33" s="291"/>
      <c r="ACH33" s="291"/>
      <c r="ACI33" s="291"/>
      <c r="ACJ33" s="291"/>
      <c r="ACK33" s="291"/>
      <c r="ACL33" s="291"/>
      <c r="ACM33" s="291"/>
      <c r="ACN33" s="291"/>
      <c r="ACO33" s="291"/>
      <c r="ACP33" s="291"/>
      <c r="ACQ33" s="291"/>
      <c r="ACR33" s="291"/>
      <c r="ACS33" s="291"/>
      <c r="ACT33" s="291"/>
      <c r="ACU33" s="291"/>
      <c r="ACV33" s="291"/>
      <c r="ACW33" s="291"/>
      <c r="ACX33" s="291"/>
      <c r="ACY33" s="291"/>
      <c r="ACZ33" s="291"/>
      <c r="ADA33" s="291"/>
      <c r="ADB33" s="291"/>
      <c r="ADC33" s="291"/>
      <c r="ADD33" s="291"/>
      <c r="ADE33" s="291"/>
      <c r="ADF33" s="291"/>
      <c r="ADG33" s="291"/>
      <c r="ADH33" s="291"/>
      <c r="ADI33" s="291"/>
      <c r="ADJ33" s="291"/>
      <c r="ADK33" s="291"/>
      <c r="ADL33" s="291"/>
      <c r="ADM33" s="291"/>
      <c r="ADN33" s="291"/>
      <c r="ADO33" s="291"/>
      <c r="ADP33" s="291"/>
      <c r="ADQ33" s="291"/>
      <c r="ADR33" s="291"/>
      <c r="ADS33" s="291"/>
      <c r="ADT33" s="291"/>
      <c r="ADU33" s="291"/>
      <c r="ADV33" s="291"/>
      <c r="ADW33" s="291"/>
      <c r="ADX33" s="291"/>
      <c r="ADY33" s="291"/>
      <c r="ADZ33" s="291"/>
      <c r="AEA33" s="291"/>
      <c r="AEB33" s="291"/>
      <c r="AEC33" s="291"/>
      <c r="AED33" s="291"/>
      <c r="AEE33" s="291"/>
      <c r="AEF33" s="291"/>
      <c r="AEG33" s="291"/>
      <c r="AEH33" s="291"/>
      <c r="AEI33" s="291"/>
      <c r="AEJ33" s="291"/>
      <c r="AEK33" s="291"/>
      <c r="AEL33" s="291"/>
      <c r="AEM33" s="291"/>
      <c r="AEN33" s="291"/>
      <c r="AEO33" s="291"/>
      <c r="AEP33" s="291"/>
      <c r="AEQ33" s="291"/>
      <c r="AER33" s="291"/>
      <c r="AES33" s="291"/>
      <c r="AET33" s="291"/>
      <c r="AEU33" s="291"/>
      <c r="AEV33" s="291"/>
      <c r="AEW33" s="291"/>
      <c r="AEX33" s="291"/>
      <c r="AEY33" s="291"/>
      <c r="AEZ33" s="291"/>
      <c r="AFA33" s="291"/>
      <c r="AFB33" s="291"/>
      <c r="AFC33" s="291"/>
      <c r="AFD33" s="291"/>
      <c r="AFE33" s="291"/>
      <c r="AFF33" s="291"/>
      <c r="AFG33" s="291"/>
      <c r="AFH33" s="291"/>
      <c r="AFI33" s="291"/>
      <c r="AFJ33" s="291"/>
      <c r="AFK33" s="291"/>
      <c r="AFL33" s="291"/>
      <c r="AFM33" s="291"/>
      <c r="AFN33" s="291"/>
      <c r="AFO33" s="291"/>
      <c r="AFP33" s="291"/>
      <c r="AFQ33" s="291"/>
      <c r="AFR33" s="291"/>
      <c r="AFS33" s="291"/>
      <c r="AFT33" s="291"/>
      <c r="AFU33" s="291"/>
      <c r="AFV33" s="291"/>
      <c r="AFW33" s="291"/>
      <c r="AFX33" s="291"/>
      <c r="AFY33" s="291"/>
      <c r="AFZ33" s="291"/>
      <c r="AGA33" s="291"/>
      <c r="AGB33" s="291"/>
      <c r="AGC33" s="291"/>
      <c r="AGD33" s="291"/>
      <c r="AGE33" s="291"/>
      <c r="AGF33" s="291"/>
      <c r="AGG33" s="291"/>
      <c r="AGH33" s="291"/>
      <c r="AGI33" s="291"/>
      <c r="AGJ33" s="291"/>
      <c r="AGK33" s="291"/>
      <c r="AGL33" s="291"/>
      <c r="AGM33" s="291"/>
      <c r="AGN33" s="291"/>
      <c r="AGO33" s="291"/>
      <c r="AGP33" s="291"/>
      <c r="AGQ33" s="291"/>
      <c r="AGR33" s="291"/>
      <c r="AGS33" s="291"/>
      <c r="AGT33" s="291"/>
      <c r="AGU33" s="291"/>
      <c r="AGV33" s="291"/>
      <c r="AGW33" s="291"/>
      <c r="AGX33" s="291"/>
      <c r="AGY33" s="291"/>
      <c r="AGZ33" s="291"/>
      <c r="AHA33" s="291"/>
      <c r="AHB33" s="291"/>
      <c r="AHC33" s="291"/>
      <c r="AHD33" s="291"/>
      <c r="AHE33" s="291"/>
      <c r="AHF33" s="291"/>
      <c r="AHG33" s="291"/>
      <c r="AHH33" s="291"/>
      <c r="AHI33" s="291"/>
      <c r="AHJ33" s="291"/>
      <c r="AHK33" s="291"/>
      <c r="AHL33" s="291"/>
      <c r="AHM33" s="291"/>
      <c r="AHN33" s="291"/>
      <c r="AHO33" s="291"/>
      <c r="AHP33" s="291"/>
      <c r="AHQ33" s="291"/>
      <c r="AHR33" s="291"/>
      <c r="AHS33" s="291"/>
      <c r="AHT33" s="291"/>
      <c r="AHU33" s="291"/>
      <c r="AHV33" s="291"/>
      <c r="AHW33" s="291"/>
      <c r="AHX33" s="291"/>
      <c r="AHY33" s="291"/>
      <c r="AHZ33" s="291"/>
      <c r="AIA33" s="291"/>
      <c r="AIB33" s="291"/>
      <c r="AIC33" s="291"/>
      <c r="AID33" s="291"/>
      <c r="AIE33" s="291"/>
      <c r="AIF33" s="291"/>
      <c r="AIG33" s="291"/>
      <c r="AIH33" s="291"/>
      <c r="AII33" s="291"/>
      <c r="AIJ33" s="291"/>
      <c r="AIK33" s="291"/>
      <c r="AIL33" s="291"/>
      <c r="AIM33" s="291"/>
      <c r="AIN33" s="291"/>
      <c r="AIO33" s="291"/>
      <c r="AIP33" s="291"/>
      <c r="AIQ33" s="291"/>
      <c r="AIR33" s="291"/>
      <c r="AIS33" s="291"/>
      <c r="AIT33" s="291"/>
      <c r="AIU33" s="291"/>
      <c r="AIV33" s="291"/>
      <c r="AIW33" s="291"/>
      <c r="AIX33" s="291"/>
      <c r="AIY33" s="291"/>
      <c r="AIZ33" s="291"/>
      <c r="AJA33" s="291"/>
      <c r="AJB33" s="291"/>
      <c r="AJC33" s="291"/>
      <c r="AJD33" s="291"/>
      <c r="AJE33" s="291"/>
      <c r="AJF33" s="291"/>
      <c r="AJG33" s="291"/>
      <c r="AJH33" s="291"/>
      <c r="AJI33" s="291"/>
      <c r="AJJ33" s="291"/>
      <c r="AJK33" s="291"/>
      <c r="AJL33" s="291"/>
      <c r="AJM33" s="291"/>
      <c r="AJN33" s="291"/>
      <c r="AJO33" s="291"/>
      <c r="AJP33" s="291"/>
      <c r="AJQ33" s="291"/>
      <c r="AJR33" s="291"/>
      <c r="AJS33" s="291"/>
      <c r="AJT33" s="291"/>
      <c r="AJU33" s="291"/>
      <c r="AJV33" s="291"/>
      <c r="AJW33" s="291"/>
      <c r="AJX33" s="291"/>
      <c r="AJY33" s="291"/>
      <c r="AJZ33" s="291"/>
      <c r="AKA33" s="291"/>
      <c r="AKB33" s="291"/>
      <c r="AKC33" s="291"/>
      <c r="AKD33" s="291"/>
      <c r="AKE33" s="291"/>
      <c r="AKF33" s="291"/>
      <c r="AKG33" s="291"/>
      <c r="AKH33" s="291"/>
      <c r="AKI33" s="291"/>
      <c r="AKJ33" s="291"/>
    </row>
    <row r="34" spans="1:972" s="170" customFormat="1" x14ac:dyDescent="0.25">
      <c r="B34" s="301"/>
      <c r="C34" s="302" t="s">
        <v>51</v>
      </c>
      <c r="D34" s="178" t="s">
        <v>21</v>
      </c>
      <c r="E34" s="238"/>
      <c r="F34" s="238"/>
      <c r="G34" s="238"/>
      <c r="H34" s="238"/>
      <c r="I34" s="238"/>
      <c r="J34" s="238"/>
      <c r="K34" s="238"/>
      <c r="L34" s="238"/>
      <c r="M34" s="238"/>
      <c r="N34" s="238"/>
      <c r="O34" s="279"/>
    </row>
    <row r="35" spans="1:972" x14ac:dyDescent="0.25">
      <c r="B35" s="290"/>
      <c r="C35"/>
      <c r="D35" s="173"/>
      <c r="E35" s="174"/>
      <c r="F35" s="174"/>
      <c r="G35" s="174"/>
      <c r="H35" s="174"/>
      <c r="I35" s="174"/>
      <c r="J35" s="174"/>
      <c r="K35" s="174"/>
      <c r="L35" s="174"/>
      <c r="M35" s="174"/>
      <c r="N35" s="174"/>
      <c r="O35" s="279"/>
    </row>
    <row r="36" spans="1:972" x14ac:dyDescent="0.25">
      <c r="B36" s="290"/>
      <c r="C36" s="180" t="s">
        <v>141</v>
      </c>
      <c r="D36" s="173"/>
      <c r="E36" s="174"/>
      <c r="F36" s="174"/>
      <c r="G36" s="174"/>
      <c r="H36" s="174"/>
      <c r="I36" s="174"/>
      <c r="J36" s="174"/>
      <c r="K36" s="174"/>
      <c r="L36" s="174"/>
      <c r="M36" s="174"/>
      <c r="N36" s="174"/>
      <c r="O36" s="279"/>
    </row>
    <row r="37" spans="1:972" x14ac:dyDescent="0.25">
      <c r="B37" s="288"/>
      <c r="C37" s="177" t="s">
        <v>96</v>
      </c>
      <c r="D37" s="178" t="s">
        <v>87</v>
      </c>
      <c r="E37" s="289" t="str">
        <f>IF(E$9="","",'3) Ajánlatkérői_adatok'!E$24)</f>
        <v/>
      </c>
      <c r="F37" s="289" t="str">
        <f>IF(F$9="","",'3) Ajánlatkérői_adatok'!F$24)</f>
        <v/>
      </c>
      <c r="G37" s="289" t="str">
        <f>IF(G$9="","",'3) Ajánlatkérői_adatok'!G$24)</f>
        <v/>
      </c>
      <c r="H37" s="289" t="str">
        <f>IF(H$9="","",'3) Ajánlatkérői_adatok'!H$24)</f>
        <v/>
      </c>
      <c r="I37" s="289" t="str">
        <f>IF(I$9="","",'3) Ajánlatkérői_adatok'!I$24)</f>
        <v/>
      </c>
      <c r="J37" s="289" t="str">
        <f>IF(J$9="","",'3) Ajánlatkérői_adatok'!J$24)</f>
        <v/>
      </c>
      <c r="K37" s="289" t="str">
        <f>IF(K$9="","",'3) Ajánlatkérői_adatok'!K$24)</f>
        <v/>
      </c>
      <c r="L37" s="289" t="str">
        <f>IF(L$9="","",'3) Ajánlatkérői_adatok'!L$24)</f>
        <v/>
      </c>
      <c r="M37" s="289" t="str">
        <f>IF(M$9="","",'3) Ajánlatkérői_adatok'!M$24)</f>
        <v/>
      </c>
      <c r="N37" s="289" t="str">
        <f>IF(N$9="","",'3) Ajánlatkérői_adatok'!N$24)</f>
        <v/>
      </c>
      <c r="O37" s="279"/>
    </row>
    <row r="38" spans="1:972" s="170" customFormat="1" x14ac:dyDescent="0.25">
      <c r="B38" s="301"/>
      <c r="C38" s="176" t="s">
        <v>69</v>
      </c>
      <c r="D38" s="178" t="s">
        <v>171</v>
      </c>
      <c r="E38" s="303"/>
      <c r="F38" s="303"/>
      <c r="G38" s="303"/>
      <c r="H38" s="303"/>
      <c r="I38" s="303"/>
      <c r="J38" s="303"/>
      <c r="K38" s="303"/>
      <c r="L38" s="303"/>
      <c r="M38" s="303"/>
      <c r="N38" s="303"/>
      <c r="O38" s="279"/>
    </row>
    <row r="39" spans="1:972" s="170" customFormat="1" x14ac:dyDescent="0.25">
      <c r="B39" s="301"/>
      <c r="C39" s="176" t="s">
        <v>26</v>
      </c>
      <c r="D39" s="178" t="s">
        <v>52</v>
      </c>
      <c r="E39" s="304" t="str">
        <f>IF(E$9="","",(E$11*E$38*E$10)/1000000)</f>
        <v/>
      </c>
      <c r="F39" s="304" t="str">
        <f t="shared" ref="F39:N39" si="0">IF(F$9="","",(F$11*F$38*F$10)/1000000)</f>
        <v/>
      </c>
      <c r="G39" s="304" t="str">
        <f t="shared" si="0"/>
        <v/>
      </c>
      <c r="H39" s="304" t="str">
        <f t="shared" si="0"/>
        <v/>
      </c>
      <c r="I39" s="304" t="str">
        <f t="shared" si="0"/>
        <v/>
      </c>
      <c r="J39" s="304" t="str">
        <f t="shared" si="0"/>
        <v/>
      </c>
      <c r="K39" s="304" t="str">
        <f t="shared" si="0"/>
        <v/>
      </c>
      <c r="L39" s="304" t="str">
        <f t="shared" si="0"/>
        <v/>
      </c>
      <c r="M39" s="304" t="str">
        <f t="shared" si="0"/>
        <v/>
      </c>
      <c r="N39" s="304" t="str">
        <f t="shared" si="0"/>
        <v/>
      </c>
      <c r="O39" s="279"/>
    </row>
    <row r="40" spans="1:972" s="170" customFormat="1" x14ac:dyDescent="0.25">
      <c r="B40" s="301"/>
      <c r="D40" s="178"/>
      <c r="E40" s="179"/>
      <c r="F40" s="179"/>
      <c r="G40" s="179"/>
      <c r="H40" s="179"/>
      <c r="I40" s="179"/>
      <c r="J40" s="179"/>
      <c r="K40" s="179"/>
      <c r="L40" s="179"/>
      <c r="M40" s="179"/>
      <c r="N40" s="179"/>
      <c r="O40" s="279"/>
    </row>
    <row r="41" spans="1:972" s="170" customFormat="1" x14ac:dyDescent="0.25">
      <c r="B41" s="301"/>
      <c r="C41" s="172" t="s">
        <v>27</v>
      </c>
      <c r="D41" s="305"/>
      <c r="E41" s="305"/>
      <c r="F41" s="305"/>
      <c r="G41" s="305"/>
      <c r="H41" s="305"/>
      <c r="I41" s="305"/>
      <c r="J41" s="305"/>
      <c r="K41" s="305"/>
      <c r="L41" s="305"/>
      <c r="M41" s="305"/>
      <c r="N41" s="179"/>
      <c r="O41" s="279"/>
    </row>
    <row r="42" spans="1:972" x14ac:dyDescent="0.25">
      <c r="B42" s="288"/>
      <c r="C42" s="177" t="s">
        <v>75</v>
      </c>
      <c r="D42" s="178" t="s">
        <v>21</v>
      </c>
      <c r="E42" s="289" t="str">
        <f>IF(E$9="","",'3) Ajánlatkérői_adatok'!E$27)</f>
        <v/>
      </c>
      <c r="F42" s="289" t="str">
        <f>IF(F$9="","",'3) Ajánlatkérői_adatok'!F$27)</f>
        <v/>
      </c>
      <c r="G42" s="289" t="str">
        <f>IF(G$9="","",'3) Ajánlatkérői_adatok'!G$27)</f>
        <v/>
      </c>
      <c r="H42" s="289" t="str">
        <f>IF(H$9="","",'3) Ajánlatkérői_adatok'!H$27)</f>
        <v/>
      </c>
      <c r="I42" s="289" t="str">
        <f>IF(I$9="","",'3) Ajánlatkérői_adatok'!I$27)</f>
        <v/>
      </c>
      <c r="J42" s="289" t="str">
        <f>IF(J$9="","",'3) Ajánlatkérői_adatok'!J$27)</f>
        <v/>
      </c>
      <c r="K42" s="289" t="str">
        <f>IF(K$9="","",'3) Ajánlatkérői_adatok'!K$27)</f>
        <v/>
      </c>
      <c r="L42" s="289" t="str">
        <f>IF(L$9="","",'3) Ajánlatkérői_adatok'!L$27)</f>
        <v/>
      </c>
      <c r="M42" s="289" t="str">
        <f>IF(M$9="","",'3) Ajánlatkérői_adatok'!M$27)</f>
        <v/>
      </c>
      <c r="N42" s="289" t="str">
        <f>IF(N$9="","",'3) Ajánlatkérői_adatok'!N$27)</f>
        <v/>
      </c>
      <c r="O42" s="279"/>
    </row>
    <row r="43" spans="1:972" s="170" customFormat="1" ht="14.25" customHeight="1" x14ac:dyDescent="0.25">
      <c r="B43" s="301"/>
      <c r="C43" s="306" t="s">
        <v>74</v>
      </c>
      <c r="D43" s="182" t="s">
        <v>22</v>
      </c>
      <c r="E43" s="248"/>
      <c r="F43" s="248"/>
      <c r="G43" s="248"/>
      <c r="H43" s="248"/>
      <c r="I43" s="248"/>
      <c r="J43" s="248"/>
      <c r="K43" s="248"/>
      <c r="L43" s="248"/>
      <c r="M43" s="248"/>
      <c r="N43" s="248"/>
      <c r="O43" s="279"/>
    </row>
    <row r="44" spans="1:972" s="170" customFormat="1" ht="14.25" customHeight="1" x14ac:dyDescent="0.25">
      <c r="B44" s="301"/>
      <c r="C44" s="176" t="s">
        <v>191</v>
      </c>
      <c r="D44" s="182" t="s">
        <v>21</v>
      </c>
      <c r="E44" s="248"/>
      <c r="F44" s="248"/>
      <c r="G44" s="248"/>
      <c r="H44" s="248"/>
      <c r="I44" s="248"/>
      <c r="J44" s="248"/>
      <c r="K44" s="248"/>
      <c r="L44" s="248"/>
      <c r="M44" s="248"/>
      <c r="N44" s="248"/>
      <c r="O44" s="279"/>
    </row>
    <row r="45" spans="1:972" s="170" customFormat="1" ht="14.25" customHeight="1" x14ac:dyDescent="0.25">
      <c r="B45" s="301"/>
      <c r="C45" s="176" t="s">
        <v>192</v>
      </c>
      <c r="D45" s="182" t="s">
        <v>22</v>
      </c>
      <c r="E45" s="248"/>
      <c r="F45" s="248"/>
      <c r="G45" s="248"/>
      <c r="H45" s="248"/>
      <c r="I45" s="248"/>
      <c r="J45" s="248"/>
      <c r="K45" s="248"/>
      <c r="L45" s="248"/>
      <c r="M45" s="248"/>
      <c r="N45" s="248"/>
      <c r="O45" s="279"/>
    </row>
    <row r="46" spans="1:972" x14ac:dyDescent="0.25">
      <c r="B46" s="307"/>
      <c r="C46" s="170"/>
      <c r="D46" s="173"/>
      <c r="E46" s="305"/>
      <c r="F46" s="305"/>
      <c r="G46" s="305"/>
      <c r="H46" s="305"/>
      <c r="I46" s="305"/>
      <c r="J46" s="305"/>
      <c r="K46" s="305"/>
      <c r="L46" s="305"/>
      <c r="M46" s="305"/>
      <c r="N46" s="305"/>
      <c r="O46" s="279"/>
    </row>
    <row r="47" spans="1:972" x14ac:dyDescent="0.25">
      <c r="B47" s="292"/>
      <c r="C47" s="172" t="s">
        <v>76</v>
      </c>
      <c r="D47" s="178"/>
      <c r="E47" s="183"/>
      <c r="F47" s="183"/>
      <c r="G47" s="183"/>
      <c r="H47" s="183"/>
      <c r="I47" s="183"/>
      <c r="J47" s="183"/>
      <c r="K47" s="183"/>
      <c r="L47" s="183"/>
      <c r="M47" s="183"/>
      <c r="N47" s="183"/>
      <c r="O47" s="279"/>
    </row>
    <row r="48" spans="1:972" x14ac:dyDescent="0.25">
      <c r="B48" s="288"/>
      <c r="C48" s="177" t="s">
        <v>88</v>
      </c>
      <c r="D48" s="178" t="s">
        <v>1</v>
      </c>
      <c r="E48" s="289" t="str">
        <f>IF(E$9="","",'3) Ajánlatkérői_adatok'!E$30)</f>
        <v/>
      </c>
      <c r="F48" s="289" t="str">
        <f>IF(F$9="","",'3) Ajánlatkérői_adatok'!F$30)</f>
        <v/>
      </c>
      <c r="G48" s="289" t="str">
        <f>IF(G$9="","",'3) Ajánlatkérői_adatok'!G$30)</f>
        <v/>
      </c>
      <c r="H48" s="289" t="str">
        <f>IF(H$9="","",'3) Ajánlatkérői_adatok'!H$30)</f>
        <v/>
      </c>
      <c r="I48" s="289" t="str">
        <f>IF(I$9="","",'3) Ajánlatkérői_adatok'!I$30)</f>
        <v/>
      </c>
      <c r="J48" s="289" t="str">
        <f>IF(J$9="","",'3) Ajánlatkérői_adatok'!J$30)</f>
        <v/>
      </c>
      <c r="K48" s="289" t="str">
        <f>IF(K$9="","",'3) Ajánlatkérői_adatok'!K$30)</f>
        <v/>
      </c>
      <c r="L48" s="289" t="str">
        <f>IF(L$9="","",'3) Ajánlatkérői_adatok'!L$30)</f>
        <v/>
      </c>
      <c r="M48" s="289" t="str">
        <f>IF(M$9="","",'3) Ajánlatkérői_adatok'!M$30)</f>
        <v/>
      </c>
      <c r="N48" s="289" t="str">
        <f>IF(N$9="","",'3) Ajánlatkérői_adatok'!N$30)</f>
        <v/>
      </c>
      <c r="O48" s="279"/>
    </row>
    <row r="49" spans="2:15" x14ac:dyDescent="0.25">
      <c r="B49" s="288"/>
      <c r="C49" s="177" t="s">
        <v>89</v>
      </c>
      <c r="D49" s="178" t="s">
        <v>24</v>
      </c>
      <c r="E49" s="289" t="str">
        <f>IF(E$10="","",'3) Ajánlatkérői_adatok'!E$31)</f>
        <v/>
      </c>
      <c r="F49" s="289" t="str">
        <f>IF(F$10="","",'3) Ajánlatkérői_adatok'!F$31)</f>
        <v/>
      </c>
      <c r="G49" s="289" t="str">
        <f>IF(G$10="","",'3) Ajánlatkérői_adatok'!G$31)</f>
        <v/>
      </c>
      <c r="H49" s="289" t="str">
        <f>IF(H$10="","",'3) Ajánlatkérői_adatok'!H$31)</f>
        <v/>
      </c>
      <c r="I49" s="289" t="str">
        <f>IF(I$10="","",'3) Ajánlatkérői_adatok'!I$31)</f>
        <v/>
      </c>
      <c r="J49" s="289" t="str">
        <f>IF(J$10="","",'3) Ajánlatkérői_adatok'!J$31)</f>
        <v/>
      </c>
      <c r="K49" s="289" t="str">
        <f>IF(K$10="","",'3) Ajánlatkérői_adatok'!K$31)</f>
        <v/>
      </c>
      <c r="L49" s="289" t="str">
        <f>IF(L$10="","",'3) Ajánlatkérői_adatok'!L$31)</f>
        <v/>
      </c>
      <c r="M49" s="289" t="str">
        <f>IF(M$10="","",'3) Ajánlatkérői_adatok'!M$31)</f>
        <v/>
      </c>
      <c r="N49" s="289" t="str">
        <f>IF(N$10="","",'3) Ajánlatkérői_adatok'!N$31)</f>
        <v/>
      </c>
      <c r="O49" s="279"/>
    </row>
    <row r="50" spans="2:15" x14ac:dyDescent="0.25">
      <c r="B50" s="308"/>
      <c r="C50" s="309" t="s">
        <v>90</v>
      </c>
      <c r="D50" s="178" t="s">
        <v>1</v>
      </c>
      <c r="E50" s="310"/>
      <c r="F50" s="310"/>
      <c r="G50" s="310"/>
      <c r="H50" s="310"/>
      <c r="I50" s="310"/>
      <c r="J50" s="310"/>
      <c r="K50" s="310"/>
      <c r="L50" s="310"/>
      <c r="M50" s="310"/>
      <c r="N50" s="310"/>
      <c r="O50" s="279"/>
    </row>
    <row r="51" spans="2:15" x14ac:dyDescent="0.25">
      <c r="B51" s="308"/>
      <c r="C51" s="309" t="s">
        <v>91</v>
      </c>
      <c r="D51" s="178" t="s">
        <v>24</v>
      </c>
      <c r="E51" s="310"/>
      <c r="F51" s="310"/>
      <c r="G51" s="310"/>
      <c r="H51" s="310"/>
      <c r="I51" s="310"/>
      <c r="J51" s="310"/>
      <c r="K51" s="310"/>
      <c r="L51" s="310"/>
      <c r="M51" s="310"/>
      <c r="N51" s="310"/>
      <c r="O51" s="279"/>
    </row>
    <row r="52" spans="2:15" x14ac:dyDescent="0.25">
      <c r="B52" s="311"/>
      <c r="C52" s="312"/>
      <c r="D52" s="312"/>
      <c r="E52" s="312"/>
      <c r="F52" s="312"/>
      <c r="G52" s="312"/>
      <c r="H52" s="312"/>
      <c r="I52" s="312"/>
      <c r="J52" s="312"/>
      <c r="K52" s="312"/>
      <c r="L52" s="312"/>
      <c r="M52" s="312"/>
      <c r="N52" s="312"/>
      <c r="O52" s="313"/>
    </row>
  </sheetData>
  <sheetProtection formatCells="0" formatColumns="0" formatRows="0"/>
  <mergeCells count="1">
    <mergeCell ref="B5:D5"/>
  </mergeCells>
  <conditionalFormatting sqref="E7">
    <cfRule type="expression" dxfId="8" priority="23">
      <formula>#REF!&gt;0</formula>
    </cfRule>
  </conditionalFormatting>
  <conditionalFormatting sqref="E33:F33 H33:N33">
    <cfRule type="expression" dxfId="7" priority="2">
      <formula>#REF!&gt;0</formula>
    </cfRule>
  </conditionalFormatting>
  <conditionalFormatting sqref="E9:N9">
    <cfRule type="expression" dxfId="6" priority="47">
      <formula>#REF!&gt;0</formula>
    </cfRule>
  </conditionalFormatting>
  <conditionalFormatting sqref="E10:N11">
    <cfRule type="expression" dxfId="5" priority="9">
      <formula>#REF!&gt;0</formula>
    </cfRule>
  </conditionalFormatting>
  <conditionalFormatting sqref="E13:N21">
    <cfRule type="expression" dxfId="4" priority="22">
      <formula>#REF!&gt;0</formula>
    </cfRule>
  </conditionalFormatting>
  <conditionalFormatting sqref="E37:N37">
    <cfRule type="expression" dxfId="3" priority="16">
      <formula>#REF!&gt;0</formula>
    </cfRule>
  </conditionalFormatting>
  <conditionalFormatting sqref="E42:N42">
    <cfRule type="expression" dxfId="2" priority="3">
      <formula>#REF!&gt;0</formula>
    </cfRule>
  </conditionalFormatting>
  <conditionalFormatting sqref="E48:N49">
    <cfRule type="expression" dxfId="1" priority="5">
      <formula>#REF!&gt;0</formula>
    </cfRule>
  </conditionalFormatting>
  <conditionalFormatting sqref="F26:F28">
    <cfRule type="expression" dxfId="0" priority="1">
      <formula>#REF!&gt;0</formula>
    </cfRule>
  </conditionalFormatting>
  <pageMargins left="0.23622047244094491" right="0.23622047244094491" top="0.74803149606299213" bottom="0.74803149606299213" header="0.31496062992125984" footer="0.31496062992125984"/>
  <pageSetup scale="56" firstPageNumber="0" orientation="landscape" horizontalDpi="300" verticalDpi="300" r:id="rId1"/>
  <headerFooter>
    <oddFooter>&amp;C&amp;P/&amp;N</oddFooter>
  </headerFooter>
  <colBreaks count="1" manualBreakCount="1">
    <brk id="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3"/>
  <sheetViews>
    <sheetView zoomScale="83" zoomScaleNormal="83" zoomScaleSheetLayoutView="25" workbookViewId="0">
      <selection activeCell="B16" sqref="B16"/>
    </sheetView>
  </sheetViews>
  <sheetFormatPr defaultColWidth="8.81640625" defaultRowHeight="13.8" outlineLevelRow="1" x14ac:dyDescent="0.2"/>
  <cols>
    <col min="1" max="1" width="53.36328125" style="45" customWidth="1"/>
    <col min="2" max="2" width="76.81640625" style="45" customWidth="1"/>
    <col min="3" max="3" width="64.453125" style="45" customWidth="1"/>
    <col min="4" max="4" width="20.453125" style="45" bestFit="1" customWidth="1"/>
    <col min="5" max="5" width="53.6328125" style="45" bestFit="1" customWidth="1"/>
    <col min="6" max="6" width="105.453125" style="45" bestFit="1" customWidth="1"/>
    <col min="7" max="1024" width="5.6328125" style="45" customWidth="1"/>
    <col min="1025" max="16384" width="8.81640625" style="45"/>
  </cols>
  <sheetData>
    <row r="1" spans="1:3" ht="27.6" x14ac:dyDescent="0.2">
      <c r="A1" s="10" t="s">
        <v>39</v>
      </c>
    </row>
    <row r="2" spans="1:3" x14ac:dyDescent="0.2">
      <c r="A2" s="320" t="s">
        <v>240</v>
      </c>
      <c r="B2" s="320"/>
      <c r="C2" s="320"/>
    </row>
    <row r="3" spans="1:3" x14ac:dyDescent="0.2">
      <c r="A3" s="320"/>
      <c r="B3" s="320"/>
      <c r="C3" s="320"/>
    </row>
    <row r="5" spans="1:3" ht="17.399999999999999" x14ac:dyDescent="0.2">
      <c r="A5" s="43" t="s">
        <v>53</v>
      </c>
    </row>
    <row r="6" spans="1:3" ht="15" customHeight="1" outlineLevel="1" x14ac:dyDescent="0.2">
      <c r="A6" s="44" t="s">
        <v>216</v>
      </c>
    </row>
    <row r="7" spans="1:3" ht="14.4" outlineLevel="1" thickBot="1" x14ac:dyDescent="0.25"/>
    <row r="8" spans="1:3" outlineLevel="1" x14ac:dyDescent="0.2">
      <c r="A8" s="90" t="s">
        <v>43</v>
      </c>
      <c r="B8" s="321" t="s">
        <v>61</v>
      </c>
      <c r="C8" s="322"/>
    </row>
    <row r="9" spans="1:3" outlineLevel="1" x14ac:dyDescent="0.2">
      <c r="A9" s="101" t="s">
        <v>55</v>
      </c>
      <c r="B9" s="95" t="s">
        <v>56</v>
      </c>
      <c r="C9" s="94"/>
    </row>
    <row r="10" spans="1:3" outlineLevel="1" x14ac:dyDescent="0.2">
      <c r="A10" s="128" t="s">
        <v>59</v>
      </c>
      <c r="B10" s="127" t="s">
        <v>60</v>
      </c>
      <c r="C10" s="129"/>
    </row>
    <row r="11" spans="1:3" ht="14.4" outlineLevel="1" thickBot="1" x14ac:dyDescent="0.25">
      <c r="A11" s="91"/>
      <c r="B11" s="92"/>
      <c r="C11" s="93"/>
    </row>
    <row r="12" spans="1:3" outlineLevel="1" x14ac:dyDescent="0.2">
      <c r="A12" s="101" t="s">
        <v>57</v>
      </c>
      <c r="B12" s="102" t="s">
        <v>58</v>
      </c>
      <c r="C12" s="103" t="s">
        <v>118</v>
      </c>
    </row>
    <row r="13" spans="1:3" outlineLevel="1" x14ac:dyDescent="0.2">
      <c r="A13" s="128" t="s">
        <v>62</v>
      </c>
      <c r="B13" s="127" t="s">
        <v>103</v>
      </c>
      <c r="C13" s="129" t="s">
        <v>84</v>
      </c>
    </row>
    <row r="14" spans="1:3" outlineLevel="1" x14ac:dyDescent="0.2">
      <c r="A14" s="128" t="s">
        <v>63</v>
      </c>
      <c r="B14" s="127" t="s">
        <v>104</v>
      </c>
      <c r="C14" s="129" t="s">
        <v>85</v>
      </c>
    </row>
    <row r="15" spans="1:3" outlineLevel="1" x14ac:dyDescent="0.2">
      <c r="A15" s="128" t="s">
        <v>64</v>
      </c>
      <c r="B15" s="127" t="s">
        <v>105</v>
      </c>
      <c r="C15" s="129" t="s">
        <v>86</v>
      </c>
    </row>
    <row r="16" spans="1:3" outlineLevel="1" x14ac:dyDescent="0.2">
      <c r="A16" s="128" t="s">
        <v>106</v>
      </c>
      <c r="B16" s="127" t="s">
        <v>107</v>
      </c>
      <c r="C16" s="129" t="s">
        <v>78</v>
      </c>
    </row>
    <row r="17" spans="1:3" outlineLevel="1" x14ac:dyDescent="0.2">
      <c r="A17" s="128" t="s">
        <v>109</v>
      </c>
      <c r="B17" s="127" t="s">
        <v>108</v>
      </c>
      <c r="C17" s="129" t="s">
        <v>80</v>
      </c>
    </row>
    <row r="18" spans="1:3" outlineLevel="1" x14ac:dyDescent="0.2">
      <c r="A18" s="128" t="s">
        <v>110</v>
      </c>
      <c r="B18" s="127" t="s">
        <v>111</v>
      </c>
      <c r="C18" s="129" t="s">
        <v>81</v>
      </c>
    </row>
    <row r="19" spans="1:3" outlineLevel="1" x14ac:dyDescent="0.2">
      <c r="A19" s="128" t="s">
        <v>112</v>
      </c>
      <c r="B19" s="127" t="s">
        <v>113</v>
      </c>
      <c r="C19" s="129" t="s">
        <v>79</v>
      </c>
    </row>
    <row r="20" spans="1:3" outlineLevel="1" x14ac:dyDescent="0.2">
      <c r="A20" s="128" t="s">
        <v>114</v>
      </c>
      <c r="B20" s="127" t="s">
        <v>115</v>
      </c>
      <c r="C20" s="129" t="s">
        <v>82</v>
      </c>
    </row>
    <row r="21" spans="1:3" ht="14.4" outlineLevel="1" thickBot="1" x14ac:dyDescent="0.25">
      <c r="A21" s="130" t="s">
        <v>117</v>
      </c>
      <c r="B21" s="131" t="s">
        <v>116</v>
      </c>
      <c r="C21" s="132" t="s">
        <v>83</v>
      </c>
    </row>
    <row r="23" spans="1:3" s="47" customFormat="1" ht="18" thickBot="1" x14ac:dyDescent="0.25">
      <c r="A23" s="46" t="s">
        <v>66</v>
      </c>
      <c r="B23" s="46" t="s">
        <v>65</v>
      </c>
      <c r="C23" s="46" t="s">
        <v>40</v>
      </c>
    </row>
    <row r="24" spans="1:3" s="100" customFormat="1" ht="62.25" customHeight="1" x14ac:dyDescent="0.2">
      <c r="A24" s="133" t="s">
        <v>126</v>
      </c>
      <c r="B24" s="134" t="s">
        <v>132</v>
      </c>
      <c r="C24" s="135"/>
    </row>
    <row r="25" spans="1:3" ht="27.6" hidden="1" outlineLevel="1" x14ac:dyDescent="0.2">
      <c r="A25" s="128" t="s">
        <v>29</v>
      </c>
      <c r="B25" s="127" t="s">
        <v>135</v>
      </c>
      <c r="C25" s="129"/>
    </row>
    <row r="26" spans="1:3" hidden="1" outlineLevel="1" x14ac:dyDescent="0.2">
      <c r="A26" s="136" t="s">
        <v>30</v>
      </c>
      <c r="B26" s="318" t="s">
        <v>185</v>
      </c>
      <c r="C26" s="137"/>
    </row>
    <row r="27" spans="1:3" ht="27.6" hidden="1" outlineLevel="1" x14ac:dyDescent="0.2">
      <c r="A27" s="136" t="s">
        <v>31</v>
      </c>
      <c r="B27" s="318"/>
      <c r="C27" s="138" t="s">
        <v>184</v>
      </c>
    </row>
    <row r="28" spans="1:3" hidden="1" outlineLevel="1" x14ac:dyDescent="0.2">
      <c r="A28" s="136" t="s">
        <v>32</v>
      </c>
      <c r="B28" s="318"/>
      <c r="C28" s="137"/>
    </row>
    <row r="29" spans="1:3" hidden="1" outlineLevel="1" x14ac:dyDescent="0.2">
      <c r="A29" s="136" t="s">
        <v>33</v>
      </c>
      <c r="B29" s="318"/>
      <c r="C29" s="137"/>
    </row>
    <row r="30" spans="1:3" ht="48" hidden="1" customHeight="1" outlineLevel="1" x14ac:dyDescent="0.2">
      <c r="A30" s="128" t="s">
        <v>157</v>
      </c>
      <c r="B30" s="127" t="s">
        <v>153</v>
      </c>
      <c r="C30" s="139" t="s">
        <v>154</v>
      </c>
    </row>
    <row r="31" spans="1:3" ht="31.2" hidden="1" customHeight="1" outlineLevel="1" x14ac:dyDescent="0.2">
      <c r="A31" s="128" t="s">
        <v>151</v>
      </c>
      <c r="B31" s="127" t="s">
        <v>134</v>
      </c>
      <c r="C31" s="139" t="s">
        <v>156</v>
      </c>
    </row>
    <row r="32" spans="1:3" hidden="1" outlineLevel="1" x14ac:dyDescent="0.2">
      <c r="A32" s="128" t="s">
        <v>99</v>
      </c>
      <c r="B32" s="318" t="s">
        <v>189</v>
      </c>
      <c r="C32" s="323"/>
    </row>
    <row r="33" spans="1:3" hidden="1" outlineLevel="1" x14ac:dyDescent="0.2">
      <c r="A33" s="136" t="s">
        <v>98</v>
      </c>
      <c r="B33" s="318"/>
      <c r="C33" s="323"/>
    </row>
    <row r="34" spans="1:3" hidden="1" outlineLevel="1" x14ac:dyDescent="0.2">
      <c r="A34" s="136" t="s">
        <v>34</v>
      </c>
      <c r="B34" s="318"/>
      <c r="C34" s="323"/>
    </row>
    <row r="35" spans="1:3" hidden="1" outlineLevel="1" x14ac:dyDescent="0.2">
      <c r="A35" s="136" t="s">
        <v>35</v>
      </c>
      <c r="B35" s="318"/>
      <c r="C35" s="323"/>
    </row>
    <row r="36" spans="1:3" hidden="1" outlineLevel="1" x14ac:dyDescent="0.2">
      <c r="A36" s="136" t="s">
        <v>36</v>
      </c>
      <c r="B36" s="318"/>
      <c r="C36" s="323"/>
    </row>
    <row r="37" spans="1:3" ht="27.75" hidden="1" customHeight="1" outlineLevel="1" x14ac:dyDescent="0.2">
      <c r="A37" s="128" t="s">
        <v>133</v>
      </c>
      <c r="B37" s="127" t="s">
        <v>195</v>
      </c>
      <c r="C37" s="139" t="s">
        <v>155</v>
      </c>
    </row>
    <row r="38" spans="1:3" ht="45.75" hidden="1" customHeight="1" outlineLevel="1" thickBot="1" x14ac:dyDescent="0.25">
      <c r="A38" s="130" t="s">
        <v>125</v>
      </c>
      <c r="B38" s="131" t="s">
        <v>136</v>
      </c>
      <c r="C38" s="132"/>
    </row>
    <row r="39" spans="1:3" ht="14.4" collapsed="1" thickBot="1" x14ac:dyDescent="0.25"/>
    <row r="40" spans="1:3" s="100" customFormat="1" ht="61.95" customHeight="1" x14ac:dyDescent="0.2">
      <c r="A40" s="140" t="s">
        <v>127</v>
      </c>
      <c r="B40" s="204" t="s">
        <v>234</v>
      </c>
      <c r="C40" s="141"/>
    </row>
    <row r="41" spans="1:3" ht="16.95" hidden="1" customHeight="1" outlineLevel="1" x14ac:dyDescent="0.2">
      <c r="A41" s="142" t="s">
        <v>122</v>
      </c>
      <c r="B41" s="127" t="s">
        <v>162</v>
      </c>
      <c r="C41" s="143"/>
    </row>
    <row r="42" spans="1:3" ht="16.95" hidden="1" customHeight="1" outlineLevel="1" x14ac:dyDescent="0.2">
      <c r="A42" s="142" t="s">
        <v>10</v>
      </c>
      <c r="B42" s="127" t="s">
        <v>137</v>
      </c>
      <c r="C42" s="143"/>
    </row>
    <row r="43" spans="1:3" ht="58.2" hidden="1" customHeight="1" outlineLevel="1" x14ac:dyDescent="0.2">
      <c r="A43" s="142" t="s">
        <v>159</v>
      </c>
      <c r="B43" s="127" t="s">
        <v>224</v>
      </c>
      <c r="C43" s="143"/>
    </row>
    <row r="44" spans="1:3" ht="259.2" hidden="1" customHeight="1" outlineLevel="1" x14ac:dyDescent="0.2">
      <c r="A44" s="142" t="s">
        <v>17</v>
      </c>
      <c r="B44" s="127" t="s">
        <v>225</v>
      </c>
      <c r="C44" s="143"/>
    </row>
    <row r="45" spans="1:3" ht="69" hidden="1" outlineLevel="1" x14ac:dyDescent="0.2">
      <c r="A45" s="142" t="s">
        <v>20</v>
      </c>
      <c r="B45" s="127" t="s">
        <v>194</v>
      </c>
      <c r="C45" s="143"/>
    </row>
    <row r="46" spans="1:3" hidden="1" outlineLevel="1" x14ac:dyDescent="0.2">
      <c r="A46" s="142" t="s">
        <v>25</v>
      </c>
      <c r="B46" s="127" t="s">
        <v>138</v>
      </c>
      <c r="C46" s="143"/>
    </row>
    <row r="47" spans="1:3" hidden="1" outlineLevel="1" x14ac:dyDescent="0.2">
      <c r="A47" s="142" t="s">
        <v>139</v>
      </c>
      <c r="B47" s="127" t="s">
        <v>140</v>
      </c>
      <c r="C47" s="143"/>
    </row>
    <row r="48" spans="1:3" hidden="1" outlineLevel="1" x14ac:dyDescent="0.2">
      <c r="A48" s="142" t="s">
        <v>100</v>
      </c>
      <c r="B48" s="318" t="s">
        <v>160</v>
      </c>
      <c r="C48" s="324"/>
    </row>
    <row r="49" spans="1:3" hidden="1" outlineLevel="1" x14ac:dyDescent="0.2">
      <c r="A49" s="144" t="s">
        <v>44</v>
      </c>
      <c r="B49" s="318"/>
      <c r="C49" s="324"/>
    </row>
    <row r="50" spans="1:3" hidden="1" outlineLevel="1" x14ac:dyDescent="0.2">
      <c r="A50" s="144" t="s">
        <v>45</v>
      </c>
      <c r="B50" s="318"/>
      <c r="C50" s="324"/>
    </row>
    <row r="51" spans="1:3" hidden="1" outlineLevel="1" x14ac:dyDescent="0.2">
      <c r="A51" s="144" t="s">
        <v>46</v>
      </c>
      <c r="B51" s="318"/>
      <c r="C51" s="324"/>
    </row>
    <row r="52" spans="1:3" hidden="1" outlineLevel="1" x14ac:dyDescent="0.2">
      <c r="A52" s="144" t="s">
        <v>50</v>
      </c>
      <c r="B52" s="318"/>
      <c r="C52" s="324"/>
    </row>
    <row r="53" spans="1:3" ht="57" hidden="1" customHeight="1" outlineLevel="1" x14ac:dyDescent="0.2">
      <c r="A53" s="142" t="s">
        <v>141</v>
      </c>
      <c r="B53" s="127" t="s">
        <v>142</v>
      </c>
      <c r="C53" s="143"/>
    </row>
    <row r="54" spans="1:3" ht="21" hidden="1" customHeight="1" outlineLevel="1" x14ac:dyDescent="0.2">
      <c r="A54" s="144" t="s">
        <v>23</v>
      </c>
      <c r="B54" s="127" t="s">
        <v>143</v>
      </c>
      <c r="C54" s="143"/>
    </row>
    <row r="55" spans="1:3" ht="52.95" hidden="1" customHeight="1" outlineLevel="1" x14ac:dyDescent="0.2">
      <c r="A55" s="142" t="s">
        <v>11</v>
      </c>
      <c r="B55" s="127" t="s">
        <v>198</v>
      </c>
      <c r="C55" s="143"/>
    </row>
    <row r="56" spans="1:3" ht="18" hidden="1" customHeight="1" outlineLevel="1" x14ac:dyDescent="0.2">
      <c r="A56" s="144" t="s">
        <v>75</v>
      </c>
      <c r="B56" s="127" t="s">
        <v>144</v>
      </c>
      <c r="C56" s="143"/>
    </row>
    <row r="57" spans="1:3" ht="104.55" hidden="1" customHeight="1" outlineLevel="1" x14ac:dyDescent="0.2">
      <c r="A57" s="142" t="s">
        <v>16</v>
      </c>
      <c r="B57" s="127" t="s">
        <v>177</v>
      </c>
      <c r="C57" s="143"/>
    </row>
    <row r="58" spans="1:3" ht="32.549999999999997" hidden="1" customHeight="1" outlineLevel="1" x14ac:dyDescent="0.2">
      <c r="A58" s="144" t="s">
        <v>14</v>
      </c>
      <c r="B58" s="127" t="s">
        <v>163</v>
      </c>
      <c r="C58" s="143"/>
    </row>
    <row r="59" spans="1:3" ht="34.200000000000003" hidden="1" customHeight="1" outlineLevel="1" thickBot="1" x14ac:dyDescent="0.25">
      <c r="A59" s="145" t="s">
        <v>15</v>
      </c>
      <c r="B59" s="146" t="s">
        <v>164</v>
      </c>
      <c r="C59" s="147"/>
    </row>
    <row r="60" spans="1:3" ht="14.4" collapsed="1" thickBot="1" x14ac:dyDescent="0.25"/>
    <row r="61" spans="1:3" ht="54" customHeight="1" x14ac:dyDescent="0.2">
      <c r="A61" s="148" t="s">
        <v>128</v>
      </c>
      <c r="B61" s="149" t="s">
        <v>235</v>
      </c>
      <c r="C61" s="149"/>
    </row>
    <row r="62" spans="1:3" ht="18" hidden="1" customHeight="1" outlineLevel="1" x14ac:dyDescent="0.2">
      <c r="A62" s="150" t="s">
        <v>123</v>
      </c>
      <c r="B62" s="127" t="s">
        <v>161</v>
      </c>
      <c r="C62" s="151"/>
    </row>
    <row r="63" spans="1:3" hidden="1" outlineLevel="1" x14ac:dyDescent="0.2">
      <c r="A63" s="150" t="s">
        <v>20</v>
      </c>
      <c r="B63" s="318" t="s">
        <v>145</v>
      </c>
      <c r="C63" s="319"/>
    </row>
    <row r="64" spans="1:3" hidden="1" outlineLevel="1" x14ac:dyDescent="0.2">
      <c r="A64" s="150" t="s">
        <v>25</v>
      </c>
      <c r="B64" s="318"/>
      <c r="C64" s="319"/>
    </row>
    <row r="65" spans="1:3" hidden="1" outlineLevel="1" x14ac:dyDescent="0.2">
      <c r="A65" s="150" t="s">
        <v>139</v>
      </c>
      <c r="B65" s="318"/>
      <c r="C65" s="319"/>
    </row>
    <row r="66" spans="1:3" hidden="1" outlineLevel="1" x14ac:dyDescent="0.2">
      <c r="A66" s="150" t="s">
        <v>131</v>
      </c>
      <c r="B66" s="318"/>
      <c r="C66" s="319"/>
    </row>
    <row r="67" spans="1:3" hidden="1" outlineLevel="1" x14ac:dyDescent="0.2">
      <c r="A67" s="152" t="s">
        <v>44</v>
      </c>
      <c r="B67" s="318"/>
      <c r="C67" s="319"/>
    </row>
    <row r="68" spans="1:3" hidden="1" outlineLevel="1" x14ac:dyDescent="0.2">
      <c r="A68" s="152" t="s">
        <v>45</v>
      </c>
      <c r="B68" s="318"/>
      <c r="C68" s="319"/>
    </row>
    <row r="69" spans="1:3" hidden="1" outlineLevel="1" x14ac:dyDescent="0.2">
      <c r="A69" s="152" t="s">
        <v>46</v>
      </c>
      <c r="B69" s="318"/>
      <c r="C69" s="319"/>
    </row>
    <row r="70" spans="1:3" hidden="1" outlineLevel="1" x14ac:dyDescent="0.2">
      <c r="A70" s="152" t="s">
        <v>50</v>
      </c>
      <c r="B70" s="318"/>
      <c r="C70" s="319"/>
    </row>
    <row r="71" spans="1:3" ht="54" hidden="1" customHeight="1" outlineLevel="1" x14ac:dyDescent="0.2">
      <c r="A71" s="152" t="s">
        <v>120</v>
      </c>
      <c r="B71" s="127" t="s">
        <v>165</v>
      </c>
      <c r="C71" s="151"/>
    </row>
    <row r="72" spans="1:3" ht="62.55" hidden="1" customHeight="1" outlineLevel="1" x14ac:dyDescent="0.2">
      <c r="A72" s="152" t="s">
        <v>48</v>
      </c>
      <c r="B72" s="127" t="s">
        <v>167</v>
      </c>
      <c r="C72" s="151"/>
    </row>
    <row r="73" spans="1:3" ht="85.95" hidden="1" customHeight="1" outlineLevel="1" x14ac:dyDescent="0.2">
      <c r="A73" s="152" t="s">
        <v>49</v>
      </c>
      <c r="B73" s="127" t="s">
        <v>168</v>
      </c>
      <c r="C73" s="151"/>
    </row>
    <row r="74" spans="1:3" ht="54" hidden="1" customHeight="1" outlineLevel="1" x14ac:dyDescent="0.2">
      <c r="A74" s="152" t="s">
        <v>101</v>
      </c>
      <c r="B74" s="127" t="s">
        <v>169</v>
      </c>
      <c r="C74" s="151"/>
    </row>
    <row r="75" spans="1:3" ht="54" hidden="1" customHeight="1" outlineLevel="1" x14ac:dyDescent="0.2">
      <c r="A75" s="152" t="s">
        <v>121</v>
      </c>
      <c r="B75" s="127" t="s">
        <v>170</v>
      </c>
      <c r="C75" s="151"/>
    </row>
    <row r="76" spans="1:3" ht="23.55" hidden="1" customHeight="1" outlineLevel="1" x14ac:dyDescent="0.2">
      <c r="A76" s="150" t="s">
        <v>54</v>
      </c>
      <c r="B76" s="127" t="s">
        <v>166</v>
      </c>
      <c r="C76" s="151"/>
    </row>
    <row r="77" spans="1:3" ht="39" hidden="1" customHeight="1" outlineLevel="1" x14ac:dyDescent="0.2">
      <c r="A77" s="150" t="s">
        <v>102</v>
      </c>
      <c r="B77" s="127" t="s">
        <v>226</v>
      </c>
      <c r="C77" s="151"/>
    </row>
    <row r="78" spans="1:3" ht="27.6" hidden="1" customHeight="1" outlineLevel="1" x14ac:dyDescent="0.2">
      <c r="A78" s="150" t="s">
        <v>124</v>
      </c>
      <c r="B78" s="318" t="s">
        <v>226</v>
      </c>
      <c r="C78" s="319"/>
    </row>
    <row r="79" spans="1:3" hidden="1" outlineLevel="1" x14ac:dyDescent="0.2">
      <c r="A79" s="152" t="s">
        <v>44</v>
      </c>
      <c r="B79" s="318"/>
      <c r="C79" s="319"/>
    </row>
    <row r="80" spans="1:3" hidden="1" outlineLevel="1" x14ac:dyDescent="0.2">
      <c r="A80" s="152" t="s">
        <v>45</v>
      </c>
      <c r="B80" s="318"/>
      <c r="C80" s="319"/>
    </row>
    <row r="81" spans="1:3" hidden="1" outlineLevel="1" x14ac:dyDescent="0.2">
      <c r="A81" s="152" t="s">
        <v>46</v>
      </c>
      <c r="B81" s="318"/>
      <c r="C81" s="319"/>
    </row>
    <row r="82" spans="1:3" hidden="1" outlineLevel="1" x14ac:dyDescent="0.2">
      <c r="A82" s="152" t="s">
        <v>50</v>
      </c>
      <c r="B82" s="318"/>
      <c r="C82" s="319"/>
    </row>
    <row r="83" spans="1:3" hidden="1" outlineLevel="1" x14ac:dyDescent="0.2">
      <c r="A83" s="152" t="s">
        <v>47</v>
      </c>
      <c r="B83" s="318"/>
      <c r="C83" s="319"/>
    </row>
    <row r="84" spans="1:3" hidden="1" outlineLevel="1" x14ac:dyDescent="0.2">
      <c r="A84" s="152" t="s">
        <v>48</v>
      </c>
      <c r="B84" s="318"/>
      <c r="C84" s="319"/>
    </row>
    <row r="85" spans="1:3" hidden="1" outlineLevel="1" x14ac:dyDescent="0.2">
      <c r="A85" s="152" t="s">
        <v>49</v>
      </c>
      <c r="B85" s="318"/>
      <c r="C85" s="319"/>
    </row>
    <row r="86" spans="1:3" hidden="1" outlineLevel="1" x14ac:dyDescent="0.2">
      <c r="A86" s="152" t="s">
        <v>101</v>
      </c>
      <c r="B86" s="318"/>
      <c r="C86" s="319"/>
    </row>
    <row r="87" spans="1:3" hidden="1" outlineLevel="1" x14ac:dyDescent="0.2">
      <c r="A87" s="152" t="s">
        <v>51</v>
      </c>
      <c r="B87" s="318"/>
      <c r="C87" s="319"/>
    </row>
    <row r="88" spans="1:3" ht="54" hidden="1" customHeight="1" outlineLevel="1" x14ac:dyDescent="0.2">
      <c r="A88" s="150" t="s">
        <v>68</v>
      </c>
      <c r="B88" s="127" t="s">
        <v>142</v>
      </c>
      <c r="C88" s="151"/>
    </row>
    <row r="89" spans="1:3" ht="16.95" hidden="1" customHeight="1" outlineLevel="1" x14ac:dyDescent="0.2">
      <c r="A89" s="150" t="s">
        <v>96</v>
      </c>
      <c r="B89" s="127" t="s">
        <v>145</v>
      </c>
      <c r="C89" s="151"/>
    </row>
    <row r="90" spans="1:3" ht="36" hidden="1" customHeight="1" outlineLevel="1" x14ac:dyDescent="0.2">
      <c r="A90" s="150" t="s">
        <v>69</v>
      </c>
      <c r="B90" s="127" t="s">
        <v>172</v>
      </c>
      <c r="C90" s="151"/>
    </row>
    <row r="91" spans="1:3" ht="46.95" hidden="1" customHeight="1" outlineLevel="1" x14ac:dyDescent="0.2">
      <c r="A91" s="150" t="s">
        <v>26</v>
      </c>
      <c r="B91" s="127" t="s">
        <v>173</v>
      </c>
      <c r="C91" s="153" t="s">
        <v>174</v>
      </c>
    </row>
    <row r="92" spans="1:3" ht="51" hidden="1" customHeight="1" outlineLevel="1" x14ac:dyDescent="0.2">
      <c r="A92" s="150" t="s">
        <v>27</v>
      </c>
      <c r="B92" s="127" t="s">
        <v>199</v>
      </c>
      <c r="C92" s="151"/>
    </row>
    <row r="93" spans="1:3" ht="35.549999999999997" hidden="1" customHeight="1" outlineLevel="1" x14ac:dyDescent="0.2">
      <c r="A93" s="152" t="s">
        <v>75</v>
      </c>
      <c r="B93" s="127" t="s">
        <v>228</v>
      </c>
      <c r="C93" s="151"/>
    </row>
    <row r="94" spans="1:3" ht="31.95" hidden="1" customHeight="1" outlineLevel="1" x14ac:dyDescent="0.2">
      <c r="A94" s="152" t="s">
        <v>74</v>
      </c>
      <c r="B94" s="127" t="s">
        <v>229</v>
      </c>
      <c r="C94" s="151"/>
    </row>
    <row r="95" spans="1:3" ht="51" hidden="1" customHeight="1" outlineLevel="1" x14ac:dyDescent="0.2">
      <c r="A95" s="152" t="s">
        <v>191</v>
      </c>
      <c r="B95" s="127" t="s">
        <v>230</v>
      </c>
      <c r="C95" s="151"/>
    </row>
    <row r="96" spans="1:3" ht="36.6" hidden="1" customHeight="1" outlineLevel="1" x14ac:dyDescent="0.2">
      <c r="A96" s="152" t="s">
        <v>192</v>
      </c>
      <c r="B96" s="127" t="s">
        <v>231</v>
      </c>
      <c r="C96" s="151"/>
    </row>
    <row r="97" spans="1:3" ht="84.6" hidden="1" customHeight="1" outlineLevel="1" x14ac:dyDescent="0.2">
      <c r="A97" s="150" t="s">
        <v>76</v>
      </c>
      <c r="B97" s="127" t="s">
        <v>176</v>
      </c>
      <c r="C97" s="151"/>
    </row>
    <row r="98" spans="1:3" ht="16.95" hidden="1" customHeight="1" outlineLevel="1" x14ac:dyDescent="0.2">
      <c r="A98" s="150" t="s">
        <v>88</v>
      </c>
      <c r="B98" s="127" t="s">
        <v>145</v>
      </c>
      <c r="C98" s="151"/>
    </row>
    <row r="99" spans="1:3" ht="16.95" hidden="1" customHeight="1" outlineLevel="1" x14ac:dyDescent="0.2">
      <c r="A99" s="150" t="s">
        <v>89</v>
      </c>
      <c r="B99" s="127" t="s">
        <v>145</v>
      </c>
      <c r="C99" s="151"/>
    </row>
    <row r="100" spans="1:3" ht="30.6" hidden="1" customHeight="1" outlineLevel="1" x14ac:dyDescent="0.2">
      <c r="A100" s="150" t="s">
        <v>90</v>
      </c>
      <c r="B100" s="127" t="s">
        <v>175</v>
      </c>
      <c r="C100" s="151"/>
    </row>
    <row r="101" spans="1:3" ht="18.600000000000001" hidden="1" customHeight="1" outlineLevel="1" thickBot="1" x14ac:dyDescent="0.25">
      <c r="A101" s="154" t="s">
        <v>91</v>
      </c>
      <c r="B101" s="155" t="s">
        <v>164</v>
      </c>
      <c r="C101" s="156"/>
    </row>
    <row r="102" spans="1:3" ht="14.4" collapsed="1" thickBot="1" x14ac:dyDescent="0.25"/>
    <row r="103" spans="1:3" ht="31.95" customHeight="1" thickBot="1" x14ac:dyDescent="0.25">
      <c r="A103" s="157" t="s">
        <v>129</v>
      </c>
      <c r="B103" s="158" t="s">
        <v>148</v>
      </c>
      <c r="C103" s="159"/>
    </row>
    <row r="104" spans="1:3" ht="14.4" thickBot="1" x14ac:dyDescent="0.25"/>
    <row r="105" spans="1:3" ht="55.8" thickBot="1" x14ac:dyDescent="0.25">
      <c r="A105" s="157" t="s">
        <v>130</v>
      </c>
      <c r="B105" s="158" t="s">
        <v>178</v>
      </c>
      <c r="C105" s="168"/>
    </row>
    <row r="106" spans="1:3" ht="109.95" hidden="1" customHeight="1" outlineLevel="1" x14ac:dyDescent="0.2">
      <c r="A106" s="165" t="s">
        <v>92</v>
      </c>
      <c r="B106" s="166" t="s">
        <v>179</v>
      </c>
      <c r="C106" s="167" t="s">
        <v>186</v>
      </c>
    </row>
    <row r="107" spans="1:3" ht="21.6" hidden="1" customHeight="1" outlineLevel="1" x14ac:dyDescent="0.2">
      <c r="A107" s="161" t="s">
        <v>30</v>
      </c>
      <c r="B107" s="318" t="s">
        <v>187</v>
      </c>
      <c r="C107" s="162" t="s">
        <v>180</v>
      </c>
    </row>
    <row r="108" spans="1:3" ht="31.2" hidden="1" customHeight="1" outlineLevel="1" x14ac:dyDescent="0.2">
      <c r="A108" s="161" t="s">
        <v>94</v>
      </c>
      <c r="B108" s="318"/>
      <c r="C108" s="162" t="s">
        <v>181</v>
      </c>
    </row>
    <row r="109" spans="1:3" ht="31.2" hidden="1" customHeight="1" outlineLevel="1" x14ac:dyDescent="0.2">
      <c r="A109" s="161" t="s">
        <v>95</v>
      </c>
      <c r="B109" s="318"/>
      <c r="C109" s="162" t="s">
        <v>182</v>
      </c>
    </row>
    <row r="110" spans="1:3" ht="49.2" hidden="1" customHeight="1" outlineLevel="1" x14ac:dyDescent="0.2">
      <c r="A110" s="161" t="s">
        <v>72</v>
      </c>
      <c r="B110" s="318"/>
      <c r="C110" s="162" t="s">
        <v>200</v>
      </c>
    </row>
    <row r="111" spans="1:3" ht="100.2" hidden="1" customHeight="1" outlineLevel="1" x14ac:dyDescent="0.2">
      <c r="A111" s="161" t="s">
        <v>73</v>
      </c>
      <c r="B111" s="318"/>
      <c r="C111" s="160" t="s">
        <v>183</v>
      </c>
    </row>
    <row r="112" spans="1:3" ht="48.6" hidden="1" customHeight="1" outlineLevel="1" thickBot="1" x14ac:dyDescent="0.25">
      <c r="A112" s="163" t="s">
        <v>97</v>
      </c>
      <c r="B112" s="164" t="s">
        <v>188</v>
      </c>
      <c r="C112" s="271" t="s">
        <v>239</v>
      </c>
    </row>
    <row r="113" collapsed="1" x14ac:dyDescent="0.2"/>
  </sheetData>
  <sheetProtection formatCells="0" formatColumns="0" formatRows="0"/>
  <mergeCells count="12">
    <mergeCell ref="B107:B111"/>
    <mergeCell ref="C63:C70"/>
    <mergeCell ref="C78:C87"/>
    <mergeCell ref="A2:C3"/>
    <mergeCell ref="B8:C8"/>
    <mergeCell ref="B26:B29"/>
    <mergeCell ref="B78:B87"/>
    <mergeCell ref="B32:B36"/>
    <mergeCell ref="C32:C36"/>
    <mergeCell ref="B48:B52"/>
    <mergeCell ref="C48:C52"/>
    <mergeCell ref="B63:B70"/>
  </mergeCells>
  <printOptions horizontalCentered="1" verticalCentered="1"/>
  <pageMargins left="0.70866141732283472" right="0.70866141732283472" top="0.74803149606299213" bottom="0.74803149606299213" header="0.31496062992125984" footer="0.31496062992125984"/>
  <pageSetup paperSize="9" scale="45" firstPageNumber="0" orientation="landscape" horizontalDpi="300" verticalDpi="300" r:id="rId1"/>
  <rowBreaks count="1" manualBreakCount="1">
    <brk id="2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MD23"/>
  <sheetViews>
    <sheetView zoomScale="85" zoomScaleNormal="85" workbookViewId="0">
      <selection activeCell="G13" sqref="G13"/>
    </sheetView>
  </sheetViews>
  <sheetFormatPr defaultColWidth="8.81640625" defaultRowHeight="13.8" x14ac:dyDescent="0.25"/>
  <cols>
    <col min="1" max="1" width="3.81640625" style="1" customWidth="1"/>
    <col min="2" max="2" width="38.453125" style="1" bestFit="1" customWidth="1"/>
    <col min="3" max="3" width="11" style="1" bestFit="1" customWidth="1"/>
    <col min="4" max="4" width="5.36328125" style="1" customWidth="1"/>
    <col min="5" max="5" width="52.1796875" style="1" bestFit="1" customWidth="1"/>
    <col min="6" max="6" width="5.26953125" style="1" customWidth="1"/>
    <col min="7" max="7" width="46.26953125" style="1" bestFit="1" customWidth="1"/>
    <col min="8" max="8" width="43.6328125" style="1" bestFit="1" customWidth="1"/>
    <col min="9" max="9" width="5.1796875" style="1" customWidth="1"/>
    <col min="10" max="10" width="26.1796875" style="1" customWidth="1"/>
    <col min="11" max="1018" width="10.6328125" style="1" customWidth="1"/>
  </cols>
  <sheetData>
    <row r="1" spans="1:1018" ht="45" customHeight="1" x14ac:dyDescent="0.25">
      <c r="B1" s="10" t="s">
        <v>8</v>
      </c>
      <c r="C1" s="9"/>
      <c r="D1" s="9"/>
      <c r="E1" s="11"/>
      <c r="F1" s="9"/>
      <c r="G1" s="9"/>
      <c r="H1" s="9"/>
    </row>
    <row r="2" spans="1:1018" ht="13.95" customHeight="1" x14ac:dyDescent="0.25">
      <c r="B2" s="327" t="s">
        <v>232</v>
      </c>
      <c r="C2" s="327"/>
      <c r="D2" s="327"/>
      <c r="E2" s="327"/>
      <c r="F2" s="184"/>
      <c r="G2" s="184"/>
      <c r="H2" s="184"/>
    </row>
    <row r="3" spans="1:1018" ht="39" customHeight="1" x14ac:dyDescent="0.25">
      <c r="B3" s="327"/>
      <c r="C3" s="327"/>
      <c r="D3" s="327"/>
      <c r="E3" s="327"/>
      <c r="F3" s="123"/>
      <c r="G3" s="123"/>
      <c r="H3" s="123"/>
    </row>
    <row r="4" spans="1:1018" x14ac:dyDescent="0.25">
      <c r="B4" s="123"/>
      <c r="C4" s="123"/>
      <c r="D4" s="123"/>
      <c r="E4" s="123"/>
      <c r="F4" s="123"/>
      <c r="G4" s="123"/>
      <c r="H4" s="123"/>
    </row>
    <row r="5" spans="1:1018" s="42" customFormat="1" ht="17.399999999999999" x14ac:dyDescent="0.3">
      <c r="A5" s="39"/>
      <c r="B5" s="325" t="s">
        <v>8</v>
      </c>
      <c r="C5" s="325"/>
      <c r="D5" s="40"/>
      <c r="E5" s="41" t="s">
        <v>119</v>
      </c>
      <c r="F5" s="40"/>
      <c r="G5" s="1"/>
      <c r="H5" s="40"/>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c r="KK5" s="39"/>
      <c r="KL5" s="39"/>
      <c r="KM5" s="39"/>
      <c r="KN5" s="39"/>
      <c r="KO5" s="39"/>
      <c r="KP5" s="39"/>
      <c r="KQ5" s="39"/>
      <c r="KR5" s="39"/>
      <c r="KS5" s="39"/>
      <c r="KT5" s="39"/>
      <c r="KU5" s="39"/>
      <c r="KV5" s="39"/>
      <c r="KW5" s="39"/>
      <c r="KX5" s="39"/>
      <c r="KY5" s="39"/>
      <c r="KZ5" s="39"/>
      <c r="LA5" s="39"/>
      <c r="LB5" s="39"/>
      <c r="LC5" s="39"/>
      <c r="LD5" s="39"/>
      <c r="LE5" s="39"/>
      <c r="LF5" s="39"/>
      <c r="LG5" s="39"/>
      <c r="LH5" s="39"/>
      <c r="LI5" s="39"/>
      <c r="LJ5" s="39"/>
      <c r="LK5" s="39"/>
      <c r="LL5" s="39"/>
      <c r="LM5" s="39"/>
      <c r="LN5" s="39"/>
      <c r="LO5" s="39"/>
      <c r="LP5" s="39"/>
      <c r="LQ5" s="39"/>
      <c r="LR5" s="39"/>
      <c r="LS5" s="39"/>
      <c r="LT5" s="39"/>
      <c r="LU5" s="39"/>
      <c r="LV5" s="39"/>
      <c r="LW5" s="39"/>
      <c r="LX5" s="39"/>
      <c r="LY5" s="39"/>
      <c r="LZ5" s="39"/>
      <c r="MA5" s="39"/>
      <c r="MB5" s="39"/>
      <c r="MC5" s="39"/>
      <c r="MD5" s="39"/>
      <c r="ME5" s="39"/>
      <c r="MF5" s="39"/>
      <c r="MG5" s="39"/>
      <c r="MH5" s="39"/>
      <c r="MI5" s="39"/>
      <c r="MJ5" s="39"/>
      <c r="MK5" s="39"/>
      <c r="ML5" s="39"/>
      <c r="MM5" s="39"/>
      <c r="MN5" s="39"/>
      <c r="MO5" s="39"/>
      <c r="MP5" s="39"/>
      <c r="MQ5" s="39"/>
      <c r="MR5" s="39"/>
      <c r="MS5" s="39"/>
      <c r="MT5" s="39"/>
      <c r="MU5" s="39"/>
      <c r="MV5" s="39"/>
      <c r="MW5" s="39"/>
      <c r="MX5" s="39"/>
      <c r="MY5" s="39"/>
      <c r="MZ5" s="39"/>
      <c r="NA5" s="39"/>
      <c r="NB5" s="39"/>
      <c r="NC5" s="39"/>
      <c r="ND5" s="39"/>
      <c r="NE5" s="39"/>
      <c r="NF5" s="39"/>
      <c r="NG5" s="39"/>
      <c r="NH5" s="39"/>
      <c r="NI5" s="39"/>
      <c r="NJ5" s="39"/>
      <c r="NK5" s="39"/>
      <c r="NL5" s="39"/>
      <c r="NM5" s="39"/>
      <c r="NN5" s="39"/>
      <c r="NO5" s="39"/>
      <c r="NP5" s="39"/>
      <c r="NQ5" s="39"/>
      <c r="NR5" s="39"/>
      <c r="NS5" s="39"/>
      <c r="NT5" s="39"/>
      <c r="NU5" s="39"/>
      <c r="NV5" s="39"/>
      <c r="NW5" s="39"/>
      <c r="NX5" s="39"/>
      <c r="NY5" s="39"/>
      <c r="NZ5" s="39"/>
      <c r="OA5" s="39"/>
      <c r="OB5" s="39"/>
      <c r="OC5" s="39"/>
      <c r="OD5" s="39"/>
      <c r="OE5" s="39"/>
      <c r="OF5" s="39"/>
      <c r="OG5" s="39"/>
      <c r="OH5" s="39"/>
      <c r="OI5" s="39"/>
      <c r="OJ5" s="39"/>
      <c r="OK5" s="39"/>
      <c r="OL5" s="39"/>
      <c r="OM5" s="39"/>
      <c r="ON5" s="39"/>
      <c r="OO5" s="39"/>
      <c r="OP5" s="39"/>
      <c r="OQ5" s="39"/>
      <c r="OR5" s="39"/>
      <c r="OS5" s="39"/>
      <c r="OT5" s="39"/>
      <c r="OU5" s="39"/>
      <c r="OV5" s="39"/>
      <c r="OW5" s="39"/>
      <c r="OX5" s="39"/>
      <c r="OY5" s="39"/>
      <c r="OZ5" s="39"/>
      <c r="PA5" s="39"/>
      <c r="PB5" s="39"/>
      <c r="PC5" s="39"/>
      <c r="PD5" s="39"/>
      <c r="PE5" s="39"/>
      <c r="PF5" s="39"/>
      <c r="PG5" s="39"/>
      <c r="PH5" s="39"/>
      <c r="PI5" s="39"/>
      <c r="PJ5" s="39"/>
      <c r="PK5" s="39"/>
      <c r="PL5" s="39"/>
      <c r="PM5" s="39"/>
      <c r="PN5" s="39"/>
      <c r="PO5" s="39"/>
      <c r="PP5" s="39"/>
      <c r="PQ5" s="39"/>
      <c r="PR5" s="39"/>
      <c r="PS5" s="39"/>
      <c r="PT5" s="39"/>
      <c r="PU5" s="39"/>
      <c r="PV5" s="39"/>
      <c r="PW5" s="39"/>
      <c r="PX5" s="39"/>
      <c r="PY5" s="39"/>
      <c r="PZ5" s="39"/>
      <c r="QA5" s="39"/>
      <c r="QB5" s="39"/>
      <c r="QC5" s="39"/>
      <c r="QD5" s="39"/>
      <c r="QE5" s="39"/>
      <c r="QF5" s="39"/>
      <c r="QG5" s="39"/>
      <c r="QH5" s="39"/>
      <c r="QI5" s="39"/>
      <c r="QJ5" s="39"/>
      <c r="QK5" s="39"/>
      <c r="QL5" s="39"/>
      <c r="QM5" s="39"/>
      <c r="QN5" s="39"/>
      <c r="QO5" s="39"/>
      <c r="QP5" s="39"/>
      <c r="QQ5" s="39"/>
      <c r="QR5" s="39"/>
      <c r="QS5" s="39"/>
      <c r="QT5" s="39"/>
      <c r="QU5" s="39"/>
      <c r="QV5" s="39"/>
      <c r="QW5" s="39"/>
      <c r="QX5" s="39"/>
      <c r="QY5" s="39"/>
      <c r="QZ5" s="39"/>
      <c r="RA5" s="39"/>
      <c r="RB5" s="39"/>
      <c r="RC5" s="39"/>
      <c r="RD5" s="39"/>
      <c r="RE5" s="39"/>
      <c r="RF5" s="39"/>
      <c r="RG5" s="39"/>
      <c r="RH5" s="39"/>
      <c r="RI5" s="39"/>
      <c r="RJ5" s="39"/>
      <c r="RK5" s="39"/>
      <c r="RL5" s="39"/>
      <c r="RM5" s="39"/>
      <c r="RN5" s="39"/>
      <c r="RO5" s="39"/>
      <c r="RP5" s="39"/>
      <c r="RQ5" s="39"/>
      <c r="RR5" s="39"/>
      <c r="RS5" s="39"/>
      <c r="RT5" s="39"/>
      <c r="RU5" s="39"/>
      <c r="RV5" s="39"/>
      <c r="RW5" s="39"/>
      <c r="RX5" s="39"/>
      <c r="RY5" s="39"/>
      <c r="RZ5" s="39"/>
      <c r="SA5" s="39"/>
      <c r="SB5" s="39"/>
      <c r="SC5" s="39"/>
      <c r="SD5" s="39"/>
      <c r="SE5" s="39"/>
      <c r="SF5" s="39"/>
      <c r="SG5" s="39"/>
      <c r="SH5" s="39"/>
      <c r="SI5" s="39"/>
      <c r="SJ5" s="39"/>
      <c r="SK5" s="39"/>
      <c r="SL5" s="39"/>
      <c r="SM5" s="39"/>
      <c r="SN5" s="39"/>
      <c r="SO5" s="39"/>
      <c r="SP5" s="39"/>
      <c r="SQ5" s="39"/>
      <c r="SR5" s="39"/>
      <c r="SS5" s="39"/>
      <c r="ST5" s="39"/>
      <c r="SU5" s="39"/>
      <c r="SV5" s="39"/>
      <c r="SW5" s="39"/>
      <c r="SX5" s="39"/>
      <c r="SY5" s="39"/>
      <c r="SZ5" s="39"/>
      <c r="TA5" s="39"/>
      <c r="TB5" s="39"/>
      <c r="TC5" s="39"/>
      <c r="TD5" s="39"/>
      <c r="TE5" s="39"/>
      <c r="TF5" s="39"/>
      <c r="TG5" s="39"/>
      <c r="TH5" s="39"/>
      <c r="TI5" s="39"/>
      <c r="TJ5" s="39"/>
      <c r="TK5" s="39"/>
      <c r="TL5" s="39"/>
      <c r="TM5" s="39"/>
      <c r="TN5" s="39"/>
      <c r="TO5" s="39"/>
      <c r="TP5" s="39"/>
      <c r="TQ5" s="39"/>
      <c r="TR5" s="39"/>
      <c r="TS5" s="39"/>
      <c r="TT5" s="39"/>
      <c r="TU5" s="39"/>
      <c r="TV5" s="39"/>
      <c r="TW5" s="39"/>
      <c r="TX5" s="39"/>
      <c r="TY5" s="39"/>
      <c r="TZ5" s="39"/>
      <c r="UA5" s="39"/>
      <c r="UB5" s="39"/>
      <c r="UC5" s="39"/>
      <c r="UD5" s="39"/>
      <c r="UE5" s="39"/>
      <c r="UF5" s="39"/>
      <c r="UG5" s="39"/>
      <c r="UH5" s="39"/>
      <c r="UI5" s="39"/>
      <c r="UJ5" s="39"/>
      <c r="UK5" s="39"/>
      <c r="UL5" s="39"/>
      <c r="UM5" s="39"/>
      <c r="UN5" s="39"/>
      <c r="UO5" s="39"/>
      <c r="UP5" s="39"/>
      <c r="UQ5" s="39"/>
      <c r="UR5" s="39"/>
      <c r="US5" s="39"/>
      <c r="UT5" s="39"/>
      <c r="UU5" s="39"/>
      <c r="UV5" s="39"/>
      <c r="UW5" s="39"/>
      <c r="UX5" s="39"/>
      <c r="UY5" s="39"/>
      <c r="UZ5" s="39"/>
      <c r="VA5" s="39"/>
      <c r="VB5" s="39"/>
      <c r="VC5" s="39"/>
      <c r="VD5" s="39"/>
      <c r="VE5" s="39"/>
      <c r="VF5" s="39"/>
      <c r="VG5" s="39"/>
      <c r="VH5" s="39"/>
      <c r="VI5" s="39"/>
      <c r="VJ5" s="39"/>
      <c r="VK5" s="39"/>
      <c r="VL5" s="39"/>
      <c r="VM5" s="39"/>
      <c r="VN5" s="39"/>
      <c r="VO5" s="39"/>
      <c r="VP5" s="39"/>
      <c r="VQ5" s="39"/>
      <c r="VR5" s="39"/>
      <c r="VS5" s="39"/>
      <c r="VT5" s="39"/>
      <c r="VU5" s="39"/>
      <c r="VV5" s="39"/>
      <c r="VW5" s="39"/>
      <c r="VX5" s="39"/>
      <c r="VY5" s="39"/>
      <c r="VZ5" s="39"/>
      <c r="WA5" s="39"/>
      <c r="WB5" s="39"/>
      <c r="WC5" s="39"/>
      <c r="WD5" s="39"/>
      <c r="WE5" s="39"/>
      <c r="WF5" s="39"/>
      <c r="WG5" s="39"/>
      <c r="WH5" s="39"/>
      <c r="WI5" s="39"/>
      <c r="WJ5" s="39"/>
      <c r="WK5" s="39"/>
      <c r="WL5" s="39"/>
      <c r="WM5" s="39"/>
      <c r="WN5" s="39"/>
      <c r="WO5" s="39"/>
      <c r="WP5" s="39"/>
      <c r="WQ5" s="39"/>
      <c r="WR5" s="39"/>
      <c r="WS5" s="39"/>
      <c r="WT5" s="39"/>
      <c r="WU5" s="39"/>
      <c r="WV5" s="39"/>
      <c r="WW5" s="39"/>
      <c r="WX5" s="39"/>
      <c r="WY5" s="39"/>
      <c r="WZ5" s="39"/>
      <c r="XA5" s="39"/>
      <c r="XB5" s="39"/>
      <c r="XC5" s="39"/>
      <c r="XD5" s="39"/>
      <c r="XE5" s="39"/>
      <c r="XF5" s="39"/>
      <c r="XG5" s="39"/>
      <c r="XH5" s="39"/>
      <c r="XI5" s="39"/>
      <c r="XJ5" s="39"/>
      <c r="XK5" s="39"/>
      <c r="XL5" s="39"/>
      <c r="XM5" s="39"/>
      <c r="XN5" s="39"/>
      <c r="XO5" s="39"/>
      <c r="XP5" s="39"/>
      <c r="XQ5" s="39"/>
      <c r="XR5" s="39"/>
      <c r="XS5" s="39"/>
      <c r="XT5" s="39"/>
      <c r="XU5" s="39"/>
      <c r="XV5" s="39"/>
      <c r="XW5" s="39"/>
      <c r="XX5" s="39"/>
      <c r="XY5" s="39"/>
      <c r="XZ5" s="39"/>
      <c r="YA5" s="39"/>
      <c r="YB5" s="39"/>
      <c r="YC5" s="39"/>
      <c r="YD5" s="39"/>
      <c r="YE5" s="39"/>
      <c r="YF5" s="39"/>
      <c r="YG5" s="39"/>
      <c r="YH5" s="39"/>
      <c r="YI5" s="39"/>
      <c r="YJ5" s="39"/>
      <c r="YK5" s="39"/>
      <c r="YL5" s="39"/>
      <c r="YM5" s="39"/>
      <c r="YN5" s="39"/>
      <c r="YO5" s="39"/>
      <c r="YP5" s="39"/>
      <c r="YQ5" s="39"/>
      <c r="YR5" s="39"/>
      <c r="YS5" s="39"/>
      <c r="YT5" s="39"/>
      <c r="YU5" s="39"/>
      <c r="YV5" s="39"/>
      <c r="YW5" s="39"/>
      <c r="YX5" s="39"/>
      <c r="YY5" s="39"/>
      <c r="YZ5" s="39"/>
      <c r="ZA5" s="39"/>
      <c r="ZB5" s="39"/>
      <c r="ZC5" s="39"/>
      <c r="ZD5" s="39"/>
      <c r="ZE5" s="39"/>
      <c r="ZF5" s="39"/>
      <c r="ZG5" s="39"/>
      <c r="ZH5" s="39"/>
      <c r="ZI5" s="39"/>
      <c r="ZJ5" s="39"/>
      <c r="ZK5" s="39"/>
      <c r="ZL5" s="39"/>
      <c r="ZM5" s="39"/>
      <c r="ZN5" s="39"/>
      <c r="ZO5" s="39"/>
      <c r="ZP5" s="39"/>
      <c r="ZQ5" s="39"/>
      <c r="ZR5" s="39"/>
      <c r="ZS5" s="39"/>
      <c r="ZT5" s="39"/>
      <c r="ZU5" s="39"/>
      <c r="ZV5" s="39"/>
      <c r="ZW5" s="39"/>
      <c r="ZX5" s="39"/>
      <c r="ZY5" s="39"/>
      <c r="ZZ5" s="39"/>
      <c r="AAA5" s="39"/>
      <c r="AAB5" s="39"/>
      <c r="AAC5" s="39"/>
      <c r="AAD5" s="39"/>
      <c r="AAE5" s="39"/>
      <c r="AAF5" s="39"/>
      <c r="AAG5" s="39"/>
      <c r="AAH5" s="39"/>
      <c r="AAI5" s="39"/>
      <c r="AAJ5" s="39"/>
      <c r="AAK5" s="39"/>
      <c r="AAL5" s="39"/>
      <c r="AAM5" s="39"/>
      <c r="AAN5" s="39"/>
      <c r="AAO5" s="39"/>
      <c r="AAP5" s="39"/>
      <c r="AAQ5" s="39"/>
      <c r="AAR5" s="39"/>
      <c r="AAS5" s="39"/>
      <c r="AAT5" s="39"/>
      <c r="AAU5" s="39"/>
      <c r="AAV5" s="39"/>
      <c r="AAW5" s="39"/>
      <c r="AAX5" s="39"/>
      <c r="AAY5" s="39"/>
      <c r="AAZ5" s="39"/>
      <c r="ABA5" s="39"/>
      <c r="ABB5" s="39"/>
      <c r="ABC5" s="39"/>
      <c r="ABD5" s="39"/>
      <c r="ABE5" s="39"/>
      <c r="ABF5" s="39"/>
      <c r="ABG5" s="39"/>
      <c r="ABH5" s="39"/>
      <c r="ABI5" s="39"/>
      <c r="ABJ5" s="39"/>
      <c r="ABK5" s="39"/>
      <c r="ABL5" s="39"/>
      <c r="ABM5" s="39"/>
      <c r="ABN5" s="39"/>
      <c r="ABO5" s="39"/>
      <c r="ABP5" s="39"/>
      <c r="ABQ5" s="39"/>
      <c r="ABR5" s="39"/>
      <c r="ABS5" s="39"/>
      <c r="ABT5" s="39"/>
      <c r="ABU5" s="39"/>
      <c r="ABV5" s="39"/>
      <c r="ABW5" s="39"/>
      <c r="ABX5" s="39"/>
      <c r="ABY5" s="39"/>
      <c r="ABZ5" s="39"/>
      <c r="ACA5" s="39"/>
      <c r="ACB5" s="39"/>
      <c r="ACC5" s="39"/>
      <c r="ACD5" s="39"/>
      <c r="ACE5" s="39"/>
      <c r="ACF5" s="39"/>
      <c r="ACG5" s="39"/>
      <c r="ACH5" s="39"/>
      <c r="ACI5" s="39"/>
      <c r="ACJ5" s="39"/>
      <c r="ACK5" s="39"/>
      <c r="ACL5" s="39"/>
      <c r="ACM5" s="39"/>
      <c r="ACN5" s="39"/>
      <c r="ACO5" s="39"/>
      <c r="ACP5" s="39"/>
      <c r="ACQ5" s="39"/>
      <c r="ACR5" s="39"/>
      <c r="ACS5" s="39"/>
      <c r="ACT5" s="39"/>
      <c r="ACU5" s="39"/>
      <c r="ACV5" s="39"/>
      <c r="ACW5" s="39"/>
      <c r="ACX5" s="39"/>
      <c r="ACY5" s="39"/>
      <c r="ACZ5" s="39"/>
      <c r="ADA5" s="39"/>
      <c r="ADB5" s="39"/>
      <c r="ADC5" s="39"/>
      <c r="ADD5" s="39"/>
      <c r="ADE5" s="39"/>
      <c r="ADF5" s="39"/>
      <c r="ADG5" s="39"/>
      <c r="ADH5" s="39"/>
      <c r="ADI5" s="39"/>
      <c r="ADJ5" s="39"/>
      <c r="ADK5" s="39"/>
      <c r="ADL5" s="39"/>
      <c r="ADM5" s="39"/>
      <c r="ADN5" s="39"/>
      <c r="ADO5" s="39"/>
      <c r="ADP5" s="39"/>
      <c r="ADQ5" s="39"/>
      <c r="ADR5" s="39"/>
      <c r="ADS5" s="39"/>
      <c r="ADT5" s="39"/>
      <c r="ADU5" s="39"/>
      <c r="ADV5" s="39"/>
      <c r="ADW5" s="39"/>
      <c r="ADX5" s="39"/>
      <c r="ADY5" s="39"/>
      <c r="ADZ5" s="39"/>
      <c r="AEA5" s="39"/>
      <c r="AEB5" s="39"/>
      <c r="AEC5" s="39"/>
      <c r="AED5" s="39"/>
      <c r="AEE5" s="39"/>
      <c r="AEF5" s="39"/>
      <c r="AEG5" s="39"/>
      <c r="AEH5" s="39"/>
      <c r="AEI5" s="39"/>
      <c r="AEJ5" s="39"/>
      <c r="AEK5" s="39"/>
      <c r="AEL5" s="39"/>
      <c r="AEM5" s="39"/>
      <c r="AEN5" s="39"/>
      <c r="AEO5" s="39"/>
      <c r="AEP5" s="39"/>
      <c r="AEQ5" s="39"/>
      <c r="AER5" s="39"/>
      <c r="AES5" s="39"/>
      <c r="AET5" s="39"/>
      <c r="AEU5" s="39"/>
      <c r="AEV5" s="39"/>
      <c r="AEW5" s="39"/>
      <c r="AEX5" s="39"/>
      <c r="AEY5" s="39"/>
      <c r="AEZ5" s="39"/>
      <c r="AFA5" s="39"/>
      <c r="AFB5" s="39"/>
      <c r="AFC5" s="39"/>
      <c r="AFD5" s="39"/>
      <c r="AFE5" s="39"/>
      <c r="AFF5" s="39"/>
      <c r="AFG5" s="39"/>
      <c r="AFH5" s="39"/>
      <c r="AFI5" s="39"/>
      <c r="AFJ5" s="39"/>
      <c r="AFK5" s="39"/>
      <c r="AFL5" s="39"/>
      <c r="AFM5" s="39"/>
      <c r="AFN5" s="39"/>
      <c r="AFO5" s="39"/>
      <c r="AFP5" s="39"/>
      <c r="AFQ5" s="39"/>
      <c r="AFR5" s="39"/>
      <c r="AFS5" s="39"/>
      <c r="AFT5" s="39"/>
      <c r="AFU5" s="39"/>
      <c r="AFV5" s="39"/>
      <c r="AFW5" s="39"/>
      <c r="AFX5" s="39"/>
      <c r="AFY5" s="39"/>
      <c r="AFZ5" s="39"/>
      <c r="AGA5" s="39"/>
      <c r="AGB5" s="39"/>
      <c r="AGC5" s="39"/>
      <c r="AGD5" s="39"/>
      <c r="AGE5" s="39"/>
      <c r="AGF5" s="39"/>
      <c r="AGG5" s="39"/>
      <c r="AGH5" s="39"/>
      <c r="AGI5" s="39"/>
      <c r="AGJ5" s="39"/>
      <c r="AGK5" s="39"/>
      <c r="AGL5" s="39"/>
      <c r="AGM5" s="39"/>
      <c r="AGN5" s="39"/>
      <c r="AGO5" s="39"/>
      <c r="AGP5" s="39"/>
      <c r="AGQ5" s="39"/>
      <c r="AGR5" s="39"/>
      <c r="AGS5" s="39"/>
      <c r="AGT5" s="39"/>
      <c r="AGU5" s="39"/>
      <c r="AGV5" s="39"/>
      <c r="AGW5" s="39"/>
      <c r="AGX5" s="39"/>
      <c r="AGY5" s="39"/>
      <c r="AGZ5" s="39"/>
      <c r="AHA5" s="39"/>
      <c r="AHB5" s="39"/>
      <c r="AHC5" s="39"/>
      <c r="AHD5" s="39"/>
      <c r="AHE5" s="39"/>
      <c r="AHF5" s="39"/>
      <c r="AHG5" s="39"/>
      <c r="AHH5" s="39"/>
      <c r="AHI5" s="39"/>
      <c r="AHJ5" s="39"/>
      <c r="AHK5" s="39"/>
      <c r="AHL5" s="39"/>
      <c r="AHM5" s="39"/>
      <c r="AHN5" s="39"/>
      <c r="AHO5" s="39"/>
      <c r="AHP5" s="39"/>
      <c r="AHQ5" s="39"/>
      <c r="AHR5" s="39"/>
      <c r="AHS5" s="39"/>
      <c r="AHT5" s="39"/>
      <c r="AHU5" s="39"/>
      <c r="AHV5" s="39"/>
      <c r="AHW5" s="39"/>
      <c r="AHX5" s="39"/>
      <c r="AHY5" s="39"/>
      <c r="AHZ5" s="39"/>
      <c r="AIA5" s="39"/>
      <c r="AIB5" s="39"/>
      <c r="AIC5" s="39"/>
      <c r="AID5" s="39"/>
      <c r="AIE5" s="39"/>
      <c r="AIF5" s="39"/>
      <c r="AIG5" s="39"/>
      <c r="AIH5" s="39"/>
      <c r="AII5" s="39"/>
      <c r="AIJ5" s="39"/>
      <c r="AIK5" s="39"/>
      <c r="AIL5" s="39"/>
      <c r="AIM5" s="39"/>
      <c r="AIN5" s="39"/>
      <c r="AIO5" s="39"/>
      <c r="AIP5" s="39"/>
      <c r="AIQ5" s="39"/>
      <c r="AIR5" s="39"/>
      <c r="AIS5" s="39"/>
      <c r="AIT5" s="39"/>
      <c r="AIU5" s="39"/>
      <c r="AIV5" s="39"/>
      <c r="AIW5" s="39"/>
      <c r="AIX5" s="39"/>
      <c r="AIY5" s="39"/>
      <c r="AIZ5" s="39"/>
      <c r="AJA5" s="39"/>
      <c r="AJB5" s="39"/>
      <c r="AJC5" s="39"/>
      <c r="AJD5" s="39"/>
      <c r="AJE5" s="39"/>
      <c r="AJF5" s="39"/>
      <c r="AJG5" s="39"/>
      <c r="AJH5" s="39"/>
      <c r="AJI5" s="39"/>
      <c r="AJJ5" s="39"/>
      <c r="AJK5" s="39"/>
      <c r="AJL5" s="39"/>
      <c r="AJM5" s="39"/>
      <c r="AJN5" s="39"/>
      <c r="AJO5" s="39"/>
      <c r="AJP5" s="39"/>
      <c r="AJQ5" s="39"/>
      <c r="AJR5" s="39"/>
      <c r="AJS5" s="39"/>
      <c r="AJT5" s="39"/>
      <c r="AJU5" s="39"/>
      <c r="AJV5" s="39"/>
      <c r="AJW5" s="39"/>
      <c r="AJX5" s="39"/>
      <c r="AJY5" s="39"/>
      <c r="AJZ5" s="39"/>
      <c r="AKA5" s="39"/>
      <c r="AKB5" s="39"/>
      <c r="AKC5" s="39"/>
      <c r="AKD5" s="39"/>
      <c r="AKE5" s="39"/>
      <c r="AKF5" s="39"/>
      <c r="AKG5" s="39"/>
      <c r="AKH5" s="39"/>
      <c r="AKI5" s="39"/>
      <c r="AKJ5" s="39"/>
      <c r="AKK5" s="39"/>
      <c r="AKL5" s="39"/>
      <c r="AKM5" s="39"/>
      <c r="AKN5" s="39"/>
      <c r="AKO5" s="39"/>
      <c r="AKP5" s="39"/>
      <c r="AKQ5" s="39"/>
      <c r="AKR5" s="39"/>
      <c r="AKS5" s="39"/>
      <c r="AKT5" s="39"/>
      <c r="AKU5" s="39"/>
      <c r="AKV5" s="39"/>
      <c r="AKW5" s="39"/>
      <c r="AKX5" s="39"/>
      <c r="AKY5" s="39"/>
      <c r="AKZ5" s="39"/>
      <c r="ALA5" s="39"/>
      <c r="ALB5" s="39"/>
      <c r="ALC5" s="39"/>
      <c r="ALD5" s="39"/>
      <c r="ALE5" s="39"/>
      <c r="ALF5" s="39"/>
      <c r="ALG5" s="39"/>
      <c r="ALH5" s="39"/>
      <c r="ALI5" s="39"/>
      <c r="ALJ5" s="39"/>
      <c r="ALK5" s="39"/>
      <c r="ALL5" s="39"/>
      <c r="ALM5" s="39"/>
      <c r="ALN5" s="39"/>
      <c r="ALO5" s="39"/>
      <c r="ALP5" s="39"/>
      <c r="ALQ5" s="39"/>
      <c r="ALR5" s="39"/>
      <c r="ALS5" s="39"/>
      <c r="ALT5" s="39"/>
      <c r="ALU5" s="39"/>
      <c r="ALV5" s="39"/>
      <c r="ALW5" s="39"/>
      <c r="ALX5" s="39"/>
      <c r="ALY5" s="39"/>
      <c r="ALZ5" s="39"/>
      <c r="AMA5" s="39"/>
      <c r="AMB5" s="39"/>
      <c r="AMC5" s="39"/>
      <c r="AMD5" s="39"/>
    </row>
    <row r="6" spans="1:1018" x14ac:dyDescent="0.25">
      <c r="AMB6"/>
      <c r="AMC6"/>
      <c r="AMD6"/>
    </row>
    <row r="7" spans="1:1018" s="9" customFormat="1" ht="15.6" x14ac:dyDescent="0.25">
      <c r="B7" s="13" t="s">
        <v>201</v>
      </c>
      <c r="C7" s="169">
        <f>'3) Ajánlatkérői_adatok'!$E$12</f>
        <v>0.05</v>
      </c>
      <c r="D7" s="12"/>
      <c r="E7" s="14" t="s">
        <v>42</v>
      </c>
      <c r="G7" s="1"/>
    </row>
    <row r="8" spans="1:1018" ht="16.2" customHeight="1" x14ac:dyDescent="0.25">
      <c r="B8" s="326" t="s">
        <v>196</v>
      </c>
      <c r="C8" s="326"/>
      <c r="E8" s="37" t="s">
        <v>217</v>
      </c>
      <c r="AMB8"/>
      <c r="AMC8"/>
      <c r="AMD8"/>
    </row>
    <row r="9" spans="1:1018" ht="13.95" customHeight="1" x14ac:dyDescent="0.25">
      <c r="B9" s="326"/>
      <c r="C9" s="326"/>
      <c r="E9" s="37"/>
      <c r="AMB9"/>
      <c r="AMC9"/>
      <c r="AMD9"/>
    </row>
    <row r="10" spans="1:1018" ht="13.95" customHeight="1" x14ac:dyDescent="0.25">
      <c r="B10" s="326"/>
      <c r="C10" s="326"/>
      <c r="E10" s="37" t="s">
        <v>19</v>
      </c>
      <c r="AMB10"/>
      <c r="AMC10"/>
      <c r="AMD10"/>
    </row>
    <row r="11" spans="1:1018" ht="13.95" customHeight="1" x14ac:dyDescent="0.25">
      <c r="B11" s="326"/>
      <c r="C11" s="326"/>
      <c r="E11" s="37" t="s">
        <v>84</v>
      </c>
      <c r="AMB11"/>
      <c r="AMC11"/>
      <c r="AMD11"/>
    </row>
    <row r="12" spans="1:1018" ht="13.95" customHeight="1" x14ac:dyDescent="0.25">
      <c r="B12" s="326"/>
      <c r="C12" s="326"/>
      <c r="E12" s="37" t="s">
        <v>85</v>
      </c>
      <c r="AMB12"/>
      <c r="AMC12"/>
      <c r="AMD12"/>
    </row>
    <row r="13" spans="1:1018" ht="59.25" customHeight="1" x14ac:dyDescent="0.25">
      <c r="B13" s="326"/>
      <c r="C13" s="326"/>
      <c r="E13" s="37" t="s">
        <v>86</v>
      </c>
      <c r="AMB13"/>
      <c r="AMC13"/>
      <c r="AMD13"/>
    </row>
    <row r="14" spans="1:1018" x14ac:dyDescent="0.25">
      <c r="B14" s="326"/>
      <c r="C14" s="326"/>
      <c r="E14" s="37" t="s">
        <v>78</v>
      </c>
      <c r="AMB14"/>
      <c r="AMC14"/>
      <c r="AMD14"/>
    </row>
    <row r="15" spans="1:1018" x14ac:dyDescent="0.25">
      <c r="B15" s="326"/>
      <c r="C15" s="326"/>
      <c r="E15" s="37" t="s">
        <v>80</v>
      </c>
      <c r="AMB15"/>
      <c r="AMC15"/>
      <c r="AMD15"/>
    </row>
    <row r="16" spans="1:1018" x14ac:dyDescent="0.25">
      <c r="B16" s="326"/>
      <c r="C16" s="326"/>
      <c r="E16" s="37" t="s">
        <v>81</v>
      </c>
      <c r="AMB16"/>
      <c r="AMC16"/>
      <c r="AMD16"/>
    </row>
    <row r="17" spans="2:1018" x14ac:dyDescent="0.25">
      <c r="E17" s="37" t="s">
        <v>79</v>
      </c>
      <c r="AMB17"/>
      <c r="AMC17"/>
      <c r="AMD17"/>
    </row>
    <row r="18" spans="2:1018" x14ac:dyDescent="0.25">
      <c r="E18" s="37" t="s">
        <v>82</v>
      </c>
      <c r="AMB18"/>
      <c r="AMC18"/>
      <c r="AMD18"/>
    </row>
    <row r="19" spans="2:1018" x14ac:dyDescent="0.25">
      <c r="E19" s="37" t="s">
        <v>83</v>
      </c>
      <c r="AMB19"/>
      <c r="AMC19"/>
      <c r="AMD19"/>
    </row>
    <row r="20" spans="2:1018" x14ac:dyDescent="0.25">
      <c r="AMB20"/>
      <c r="AMC20"/>
      <c r="AMD20"/>
    </row>
    <row r="21" spans="2:1018" x14ac:dyDescent="0.25">
      <c r="AMB21"/>
      <c r="AMC21"/>
      <c r="AMD21"/>
    </row>
    <row r="22" spans="2:1018" x14ac:dyDescent="0.25">
      <c r="B22" s="50"/>
      <c r="C22" s="50"/>
      <c r="AMB22"/>
      <c r="AMC22"/>
      <c r="AMD22"/>
    </row>
    <row r="23" spans="2:1018" x14ac:dyDescent="0.25">
      <c r="AMB23"/>
      <c r="AMC23"/>
      <c r="AMD23"/>
    </row>
  </sheetData>
  <mergeCells count="3">
    <mergeCell ref="B5:C5"/>
    <mergeCell ref="B8:C16"/>
    <mergeCell ref="B2:E3"/>
  </mergeCells>
  <pageMargins left="0.75" right="0.75" top="1" bottom="1" header="0.51180555555555496" footer="0.51180555555555496"/>
  <pageSetup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93"/>
  <sheetViews>
    <sheetView workbookViewId="0">
      <pane xSplit="2" ySplit="6" topLeftCell="J7" activePane="bottomRight" state="frozen"/>
      <selection pane="topRight" activeCell="C1" sqref="C1"/>
      <selection pane="bottomLeft" activeCell="A7" sqref="A7"/>
      <selection pane="bottomRight" activeCell="Q15" sqref="Q15"/>
    </sheetView>
  </sheetViews>
  <sheetFormatPr defaultColWidth="8.7265625" defaultRowHeight="13.8" outlineLevelRow="1" x14ac:dyDescent="0.25"/>
  <cols>
    <col min="1" max="1" width="27.26953125" style="96" bestFit="1" customWidth="1"/>
    <col min="2" max="2" width="12.453125" style="48" bestFit="1" customWidth="1"/>
    <col min="3" max="4" width="9.7265625" style="48" customWidth="1"/>
    <col min="5" max="5" width="8.81640625" style="48" bestFit="1" customWidth="1"/>
    <col min="6" max="6" width="10.453125" style="48" customWidth="1"/>
    <col min="7" max="23" width="8.81640625" style="48" bestFit="1" customWidth="1"/>
    <col min="24" max="16384" width="8.7265625" style="48"/>
  </cols>
  <sheetData>
    <row r="1" spans="1:23" ht="27.6" x14ac:dyDescent="0.25">
      <c r="A1" s="51" t="s">
        <v>70</v>
      </c>
      <c r="B1" s="52"/>
      <c r="C1" s="52"/>
      <c r="D1" s="52"/>
      <c r="E1" s="52"/>
      <c r="F1" s="52"/>
      <c r="G1" s="52"/>
      <c r="H1" s="52"/>
      <c r="I1" s="52"/>
      <c r="J1" s="201"/>
      <c r="K1" s="201"/>
      <c r="L1" s="201"/>
      <c r="M1" s="201"/>
      <c r="N1" s="201"/>
    </row>
    <row r="2" spans="1:23" ht="13.95" customHeight="1" x14ac:dyDescent="0.25">
      <c r="A2" s="200" t="s">
        <v>233</v>
      </c>
      <c r="B2" s="200"/>
      <c r="C2" s="200"/>
      <c r="D2" s="200"/>
      <c r="E2" s="200"/>
      <c r="F2" s="200"/>
      <c r="G2" s="200"/>
      <c r="H2" s="200"/>
      <c r="I2" s="200"/>
      <c r="J2" s="201"/>
      <c r="K2" s="201"/>
      <c r="L2" s="201"/>
      <c r="M2" s="201"/>
      <c r="N2" s="201"/>
    </row>
    <row r="4" spans="1:23" x14ac:dyDescent="0.25">
      <c r="A4" s="97" t="s">
        <v>146</v>
      </c>
      <c r="B4" s="54">
        <f>'3) Ajánlatkérői_adatok'!$E$11</f>
        <v>7</v>
      </c>
      <c r="C4" s="48" t="s">
        <v>93</v>
      </c>
    </row>
    <row r="5" spans="1:23" x14ac:dyDescent="0.25">
      <c r="A5" s="49"/>
    </row>
    <row r="6" spans="1:23" s="122" customFormat="1" ht="16.2" x14ac:dyDescent="0.35">
      <c r="A6" s="104" t="str">
        <f>'3) Ajánlatkérői_adatok'!$E$14</f>
        <v>Kérjük, válasszon!</v>
      </c>
      <c r="B6" s="119" t="s">
        <v>92</v>
      </c>
      <c r="C6" s="120">
        <v>1</v>
      </c>
      <c r="D6" s="120">
        <v>2</v>
      </c>
      <c r="E6" s="120">
        <v>3</v>
      </c>
      <c r="F6" s="120">
        <v>4</v>
      </c>
      <c r="G6" s="120">
        <v>5</v>
      </c>
      <c r="H6" s="120">
        <v>6</v>
      </c>
      <c r="I6" s="120">
        <v>7</v>
      </c>
      <c r="J6" s="120">
        <v>8</v>
      </c>
      <c r="K6" s="120">
        <v>9</v>
      </c>
      <c r="L6" s="120">
        <v>10</v>
      </c>
      <c r="M6" s="120">
        <v>11</v>
      </c>
      <c r="N6" s="120">
        <v>12</v>
      </c>
      <c r="O6" s="120">
        <v>13</v>
      </c>
      <c r="P6" s="120">
        <v>14</v>
      </c>
      <c r="Q6" s="120">
        <v>15</v>
      </c>
      <c r="R6" s="120">
        <v>16</v>
      </c>
      <c r="S6" s="120">
        <v>17</v>
      </c>
      <c r="T6" s="120">
        <v>18</v>
      </c>
      <c r="U6" s="120">
        <v>19</v>
      </c>
      <c r="V6" s="121">
        <v>20</v>
      </c>
      <c r="W6" s="120" t="s">
        <v>71</v>
      </c>
    </row>
    <row r="7" spans="1:23" s="109" customFormat="1" ht="15.6" customHeight="1" outlineLevel="1" x14ac:dyDescent="0.25">
      <c r="A7" s="105" t="s">
        <v>30</v>
      </c>
      <c r="B7" s="106">
        <f>$C7+NPV(diszkont_ráta,$D7:$V7)</f>
        <v>0</v>
      </c>
      <c r="C7" s="107">
        <f>IFERROR('4)Ajánlattevői_adatok'!$E$24*'4)Ajánlattevői_adatok'!$E$10,0)</f>
        <v>0</v>
      </c>
      <c r="D7" s="107">
        <v>0</v>
      </c>
      <c r="E7" s="107">
        <v>0</v>
      </c>
      <c r="F7" s="107">
        <v>0</v>
      </c>
      <c r="G7" s="107">
        <v>0</v>
      </c>
      <c r="H7" s="107">
        <v>0</v>
      </c>
      <c r="I7" s="107">
        <v>0</v>
      </c>
      <c r="J7" s="107">
        <v>0</v>
      </c>
      <c r="K7" s="107">
        <v>0</v>
      </c>
      <c r="L7" s="107">
        <v>0</v>
      </c>
      <c r="M7" s="107">
        <v>0</v>
      </c>
      <c r="N7" s="107">
        <v>0</v>
      </c>
      <c r="O7" s="107">
        <v>0</v>
      </c>
      <c r="P7" s="107">
        <v>0</v>
      </c>
      <c r="Q7" s="107">
        <v>0</v>
      </c>
      <c r="R7" s="107">
        <v>0</v>
      </c>
      <c r="S7" s="107">
        <v>0</v>
      </c>
      <c r="T7" s="107">
        <v>0</v>
      </c>
      <c r="U7" s="107">
        <v>0</v>
      </c>
      <c r="V7" s="108">
        <v>0</v>
      </c>
      <c r="W7" s="107">
        <f>SUM(C7:V7)</f>
        <v>0</v>
      </c>
    </row>
    <row r="8" spans="1:23" s="109" customFormat="1" ht="15.6" customHeight="1" outlineLevel="1" x14ac:dyDescent="0.25">
      <c r="A8" s="105" t="s">
        <v>94</v>
      </c>
      <c r="B8" s="106">
        <f t="shared" ref="B8:B12" si="0">$C8+NPV(diszkont_ráta,$D8:$V8)</f>
        <v>0</v>
      </c>
      <c r="C8" s="107">
        <f>IFERROR(SUMPRODUCT('4)Ajánlattevői_adatok'!$E$13:$E$21,'4)Ajánlattevői_adatok'!$E$26:$E$34),0)</f>
        <v>0</v>
      </c>
      <c r="D8" s="107">
        <f>IF(D6&gt;$B$4,0,$C8)</f>
        <v>0</v>
      </c>
      <c r="E8" s="107">
        <f t="shared" ref="E8:V8" si="1">IF(E6&gt;$B$4,0,$C8)</f>
        <v>0</v>
      </c>
      <c r="F8" s="107">
        <f t="shared" si="1"/>
        <v>0</v>
      </c>
      <c r="G8" s="107">
        <f t="shared" si="1"/>
        <v>0</v>
      </c>
      <c r="H8" s="107">
        <f t="shared" si="1"/>
        <v>0</v>
      </c>
      <c r="I8" s="107">
        <f t="shared" si="1"/>
        <v>0</v>
      </c>
      <c r="J8" s="107">
        <f t="shared" si="1"/>
        <v>0</v>
      </c>
      <c r="K8" s="107">
        <f t="shared" si="1"/>
        <v>0</v>
      </c>
      <c r="L8" s="107">
        <f t="shared" si="1"/>
        <v>0</v>
      </c>
      <c r="M8" s="107">
        <f t="shared" si="1"/>
        <v>0</v>
      </c>
      <c r="N8" s="107">
        <f t="shared" si="1"/>
        <v>0</v>
      </c>
      <c r="O8" s="107">
        <f t="shared" si="1"/>
        <v>0</v>
      </c>
      <c r="P8" s="107">
        <f t="shared" si="1"/>
        <v>0</v>
      </c>
      <c r="Q8" s="107">
        <f t="shared" si="1"/>
        <v>0</v>
      </c>
      <c r="R8" s="107">
        <f t="shared" si="1"/>
        <v>0</v>
      </c>
      <c r="S8" s="107">
        <f t="shared" si="1"/>
        <v>0</v>
      </c>
      <c r="T8" s="107">
        <f t="shared" si="1"/>
        <v>0</v>
      </c>
      <c r="U8" s="107">
        <f t="shared" si="1"/>
        <v>0</v>
      </c>
      <c r="V8" s="110">
        <f t="shared" si="1"/>
        <v>0</v>
      </c>
      <c r="W8" s="107">
        <f t="shared" ref="W8:W12" si="2">SUM(C8:V8)</f>
        <v>0</v>
      </c>
    </row>
    <row r="9" spans="1:23" s="109" customFormat="1" ht="15.6" customHeight="1" outlineLevel="1" x14ac:dyDescent="0.25">
      <c r="A9" s="105" t="s">
        <v>95</v>
      </c>
      <c r="B9" s="106">
        <f t="shared" si="0"/>
        <v>0</v>
      </c>
      <c r="C9" s="107">
        <f>IFERROR('4)Ajánlattevői_adatok'!$E$37*'4)Ajánlattevői_adatok'!$E$39,0)</f>
        <v>0</v>
      </c>
      <c r="D9" s="107">
        <f t="shared" ref="D9:V9" si="3">IF(D6&gt;$B$4,0,$C9)</f>
        <v>0</v>
      </c>
      <c r="E9" s="107">
        <f t="shared" si="3"/>
        <v>0</v>
      </c>
      <c r="F9" s="107">
        <f t="shared" si="3"/>
        <v>0</v>
      </c>
      <c r="G9" s="107">
        <f t="shared" si="3"/>
        <v>0</v>
      </c>
      <c r="H9" s="107">
        <f t="shared" si="3"/>
        <v>0</v>
      </c>
      <c r="I9" s="107">
        <f t="shared" si="3"/>
        <v>0</v>
      </c>
      <c r="J9" s="107">
        <f t="shared" si="3"/>
        <v>0</v>
      </c>
      <c r="K9" s="107">
        <f t="shared" si="3"/>
        <v>0</v>
      </c>
      <c r="L9" s="107">
        <f t="shared" si="3"/>
        <v>0</v>
      </c>
      <c r="M9" s="107">
        <f t="shared" si="3"/>
        <v>0</v>
      </c>
      <c r="N9" s="107">
        <f t="shared" si="3"/>
        <v>0</v>
      </c>
      <c r="O9" s="107">
        <f t="shared" si="3"/>
        <v>0</v>
      </c>
      <c r="P9" s="107">
        <f t="shared" si="3"/>
        <v>0</v>
      </c>
      <c r="Q9" s="107">
        <f t="shared" si="3"/>
        <v>0</v>
      </c>
      <c r="R9" s="107">
        <f t="shared" si="3"/>
        <v>0</v>
      </c>
      <c r="S9" s="107">
        <f t="shared" si="3"/>
        <v>0</v>
      </c>
      <c r="T9" s="107">
        <f t="shared" si="3"/>
        <v>0</v>
      </c>
      <c r="U9" s="107">
        <f t="shared" si="3"/>
        <v>0</v>
      </c>
      <c r="V9" s="110">
        <f t="shared" si="3"/>
        <v>0</v>
      </c>
      <c r="W9" s="107">
        <f t="shared" si="2"/>
        <v>0</v>
      </c>
    </row>
    <row r="10" spans="1:23" s="109" customFormat="1" ht="15.6" customHeight="1" outlineLevel="1" x14ac:dyDescent="0.25">
      <c r="A10" s="105" t="s">
        <v>72</v>
      </c>
      <c r="B10" s="106">
        <f t="shared" si="0"/>
        <v>0</v>
      </c>
      <c r="C10" s="107">
        <f>IFERROR(('4)Ajánlattevői_adatok'!$E$42*'4)Ajánlattevői_adatok'!$E$43)+('4)Ajánlattevői_adatok'!$E$44*'4)Ajánlattevői_adatok'!$E$45),0)</f>
        <v>0</v>
      </c>
      <c r="D10" s="107">
        <f t="shared" ref="D10:V10" si="4">IF(D6&gt;$B$4,0,$C10)</f>
        <v>0</v>
      </c>
      <c r="E10" s="107">
        <f t="shared" si="4"/>
        <v>0</v>
      </c>
      <c r="F10" s="107">
        <f t="shared" si="4"/>
        <v>0</v>
      </c>
      <c r="G10" s="107">
        <f t="shared" si="4"/>
        <v>0</v>
      </c>
      <c r="H10" s="107">
        <f t="shared" si="4"/>
        <v>0</v>
      </c>
      <c r="I10" s="107">
        <f t="shared" si="4"/>
        <v>0</v>
      </c>
      <c r="J10" s="107">
        <f t="shared" si="4"/>
        <v>0</v>
      </c>
      <c r="K10" s="107">
        <f t="shared" si="4"/>
        <v>0</v>
      </c>
      <c r="L10" s="107">
        <f t="shared" si="4"/>
        <v>0</v>
      </c>
      <c r="M10" s="107">
        <f t="shared" si="4"/>
        <v>0</v>
      </c>
      <c r="N10" s="107">
        <f t="shared" si="4"/>
        <v>0</v>
      </c>
      <c r="O10" s="107">
        <f t="shared" si="4"/>
        <v>0</v>
      </c>
      <c r="P10" s="107">
        <f t="shared" si="4"/>
        <v>0</v>
      </c>
      <c r="Q10" s="107">
        <f t="shared" si="4"/>
        <v>0</v>
      </c>
      <c r="R10" s="107">
        <f t="shared" si="4"/>
        <v>0</v>
      </c>
      <c r="S10" s="107">
        <f t="shared" si="4"/>
        <v>0</v>
      </c>
      <c r="T10" s="107">
        <f t="shared" si="4"/>
        <v>0</v>
      </c>
      <c r="U10" s="107">
        <f t="shared" si="4"/>
        <v>0</v>
      </c>
      <c r="V10" s="110">
        <f t="shared" si="4"/>
        <v>0</v>
      </c>
      <c r="W10" s="107">
        <f t="shared" si="2"/>
        <v>0</v>
      </c>
    </row>
    <row r="11" spans="1:23" s="109" customFormat="1" ht="15.6" customHeight="1" outlineLevel="1" x14ac:dyDescent="0.25">
      <c r="A11" s="111" t="s">
        <v>73</v>
      </c>
      <c r="B11" s="112">
        <f t="shared" si="0"/>
        <v>0</v>
      </c>
      <c r="C11" s="113">
        <f>IFERROR(SUM('4)Ajánlattevői_adatok'!$E$48:$E$51),0)</f>
        <v>0</v>
      </c>
      <c r="D11" s="113">
        <f>IFERROR('4)Ajánlattevői_adatok'!$E$49+'4)Ajánlattevői_adatok'!$E$51,0)</f>
        <v>0</v>
      </c>
      <c r="E11" s="113">
        <f>IF(E6&gt;$B$4,0,$D11)</f>
        <v>0</v>
      </c>
      <c r="F11" s="113">
        <f t="shared" ref="F11:V11" si="5">IF(F6&gt;$B$4,0,$D11)</f>
        <v>0</v>
      </c>
      <c r="G11" s="113">
        <f t="shared" si="5"/>
        <v>0</v>
      </c>
      <c r="H11" s="113">
        <f t="shared" si="5"/>
        <v>0</v>
      </c>
      <c r="I11" s="113">
        <f t="shared" si="5"/>
        <v>0</v>
      </c>
      <c r="J11" s="113">
        <f t="shared" si="5"/>
        <v>0</v>
      </c>
      <c r="K11" s="113">
        <f t="shared" si="5"/>
        <v>0</v>
      </c>
      <c r="L11" s="113">
        <f t="shared" si="5"/>
        <v>0</v>
      </c>
      <c r="M11" s="113">
        <f t="shared" si="5"/>
        <v>0</v>
      </c>
      <c r="N11" s="113">
        <f t="shared" si="5"/>
        <v>0</v>
      </c>
      <c r="O11" s="113">
        <f t="shared" si="5"/>
        <v>0</v>
      </c>
      <c r="P11" s="113">
        <f t="shared" si="5"/>
        <v>0</v>
      </c>
      <c r="Q11" s="113">
        <f t="shared" si="5"/>
        <v>0</v>
      </c>
      <c r="R11" s="113">
        <f t="shared" si="5"/>
        <v>0</v>
      </c>
      <c r="S11" s="113">
        <f t="shared" si="5"/>
        <v>0</v>
      </c>
      <c r="T11" s="113">
        <f t="shared" si="5"/>
        <v>0</v>
      </c>
      <c r="U11" s="113">
        <f t="shared" si="5"/>
        <v>0</v>
      </c>
      <c r="V11" s="113">
        <f t="shared" si="5"/>
        <v>0</v>
      </c>
      <c r="W11" s="114">
        <f t="shared" si="2"/>
        <v>0</v>
      </c>
    </row>
    <row r="12" spans="1:23" s="118" customFormat="1" ht="15.6" customHeight="1" x14ac:dyDescent="0.25">
      <c r="A12" s="115" t="s">
        <v>97</v>
      </c>
      <c r="B12" s="116">
        <f t="shared" si="0"/>
        <v>0</v>
      </c>
      <c r="C12" s="116">
        <f t="shared" ref="C12:V12" si="6">SUM(C7:C11)</f>
        <v>0</v>
      </c>
      <c r="D12" s="116">
        <f t="shared" si="6"/>
        <v>0</v>
      </c>
      <c r="E12" s="116">
        <f t="shared" si="6"/>
        <v>0</v>
      </c>
      <c r="F12" s="116">
        <f t="shared" si="6"/>
        <v>0</v>
      </c>
      <c r="G12" s="116">
        <f t="shared" si="6"/>
        <v>0</v>
      </c>
      <c r="H12" s="116">
        <f t="shared" si="6"/>
        <v>0</v>
      </c>
      <c r="I12" s="116">
        <f t="shared" si="6"/>
        <v>0</v>
      </c>
      <c r="J12" s="116">
        <f t="shared" si="6"/>
        <v>0</v>
      </c>
      <c r="K12" s="116">
        <f t="shared" si="6"/>
        <v>0</v>
      </c>
      <c r="L12" s="116">
        <f t="shared" si="6"/>
        <v>0</v>
      </c>
      <c r="M12" s="116">
        <f t="shared" si="6"/>
        <v>0</v>
      </c>
      <c r="N12" s="116">
        <f t="shared" si="6"/>
        <v>0</v>
      </c>
      <c r="O12" s="116">
        <f t="shared" si="6"/>
        <v>0</v>
      </c>
      <c r="P12" s="116">
        <f t="shared" si="6"/>
        <v>0</v>
      </c>
      <c r="Q12" s="116">
        <f t="shared" si="6"/>
        <v>0</v>
      </c>
      <c r="R12" s="116">
        <f t="shared" si="6"/>
        <v>0</v>
      </c>
      <c r="S12" s="116">
        <f t="shared" si="6"/>
        <v>0</v>
      </c>
      <c r="T12" s="116">
        <f t="shared" si="6"/>
        <v>0</v>
      </c>
      <c r="U12" s="116">
        <f t="shared" si="6"/>
        <v>0</v>
      </c>
      <c r="V12" s="117">
        <f t="shared" si="6"/>
        <v>0</v>
      </c>
      <c r="W12" s="107">
        <f t="shared" si="2"/>
        <v>0</v>
      </c>
    </row>
    <row r="15" spans="1:23" s="122" customFormat="1" ht="16.2" x14ac:dyDescent="0.35">
      <c r="A15" s="104" t="str">
        <f>'3) Ajánlatkérői_adatok'!$F$14</f>
        <v>Kérjük, válasszon!</v>
      </c>
      <c r="B15" s="119" t="s">
        <v>92</v>
      </c>
      <c r="C15" s="120">
        <v>1</v>
      </c>
      <c r="D15" s="120">
        <v>2</v>
      </c>
      <c r="E15" s="120">
        <v>3</v>
      </c>
      <c r="F15" s="120">
        <v>4</v>
      </c>
      <c r="G15" s="120">
        <v>5</v>
      </c>
      <c r="H15" s="120">
        <v>6</v>
      </c>
      <c r="I15" s="120">
        <v>7</v>
      </c>
      <c r="J15" s="120">
        <v>8</v>
      </c>
      <c r="K15" s="120">
        <v>9</v>
      </c>
      <c r="L15" s="120">
        <v>10</v>
      </c>
      <c r="M15" s="120">
        <v>11</v>
      </c>
      <c r="N15" s="120">
        <v>12</v>
      </c>
      <c r="O15" s="120">
        <v>13</v>
      </c>
      <c r="P15" s="120">
        <v>14</v>
      </c>
      <c r="Q15" s="120">
        <v>15</v>
      </c>
      <c r="R15" s="120">
        <v>16</v>
      </c>
      <c r="S15" s="120">
        <v>17</v>
      </c>
      <c r="T15" s="120">
        <v>18</v>
      </c>
      <c r="U15" s="120">
        <v>19</v>
      </c>
      <c r="V15" s="121">
        <v>20</v>
      </c>
      <c r="W15" s="120" t="s">
        <v>71</v>
      </c>
    </row>
    <row r="16" spans="1:23" s="109" customFormat="1" ht="15.6" customHeight="1" outlineLevel="1" x14ac:dyDescent="0.25">
      <c r="A16" s="105" t="s">
        <v>30</v>
      </c>
      <c r="B16" s="106">
        <f t="shared" ref="B16:B21" si="7">$C16+NPV(diszkont_ráta,$D16:$V16)</f>
        <v>0</v>
      </c>
      <c r="C16" s="107">
        <f>IFERROR('4)Ajánlattevői_adatok'!$F$24*'4)Ajánlattevői_adatok'!$F$10,0)</f>
        <v>0</v>
      </c>
      <c r="D16" s="107">
        <v>0</v>
      </c>
      <c r="E16" s="107">
        <v>0</v>
      </c>
      <c r="F16" s="107">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8">
        <v>0</v>
      </c>
      <c r="W16" s="107">
        <f>SUM(C16:V16)</f>
        <v>0</v>
      </c>
    </row>
    <row r="17" spans="1:23" s="109" customFormat="1" ht="15.6" customHeight="1" outlineLevel="1" x14ac:dyDescent="0.25">
      <c r="A17" s="105" t="s">
        <v>94</v>
      </c>
      <c r="B17" s="106">
        <f t="shared" si="7"/>
        <v>0</v>
      </c>
      <c r="C17" s="107">
        <f>IFERROR(SUMPRODUCT('4)Ajánlattevői_adatok'!$F$13:$F$21,'4)Ajánlattevői_adatok'!$F$26:$F$34),0)</f>
        <v>0</v>
      </c>
      <c r="D17" s="107">
        <f>IF(D15&gt;$B$4,0,$C17)</f>
        <v>0</v>
      </c>
      <c r="E17" s="107">
        <f t="shared" ref="E17:V17" si="8">IF(E15&gt;$B$4,0,$C17)</f>
        <v>0</v>
      </c>
      <c r="F17" s="107">
        <f t="shared" si="8"/>
        <v>0</v>
      </c>
      <c r="G17" s="107">
        <f t="shared" si="8"/>
        <v>0</v>
      </c>
      <c r="H17" s="107">
        <f t="shared" si="8"/>
        <v>0</v>
      </c>
      <c r="I17" s="107">
        <f t="shared" si="8"/>
        <v>0</v>
      </c>
      <c r="J17" s="107">
        <f t="shared" si="8"/>
        <v>0</v>
      </c>
      <c r="K17" s="107">
        <f t="shared" si="8"/>
        <v>0</v>
      </c>
      <c r="L17" s="107">
        <f t="shared" si="8"/>
        <v>0</v>
      </c>
      <c r="M17" s="107">
        <f t="shared" si="8"/>
        <v>0</v>
      </c>
      <c r="N17" s="107">
        <f t="shared" si="8"/>
        <v>0</v>
      </c>
      <c r="O17" s="107">
        <f t="shared" si="8"/>
        <v>0</v>
      </c>
      <c r="P17" s="107">
        <f t="shared" si="8"/>
        <v>0</v>
      </c>
      <c r="Q17" s="107">
        <f t="shared" si="8"/>
        <v>0</v>
      </c>
      <c r="R17" s="107">
        <f t="shared" si="8"/>
        <v>0</v>
      </c>
      <c r="S17" s="107">
        <f t="shared" si="8"/>
        <v>0</v>
      </c>
      <c r="T17" s="107">
        <f t="shared" si="8"/>
        <v>0</v>
      </c>
      <c r="U17" s="107">
        <f t="shared" si="8"/>
        <v>0</v>
      </c>
      <c r="V17" s="110">
        <f t="shared" si="8"/>
        <v>0</v>
      </c>
      <c r="W17" s="107">
        <f t="shared" ref="W17:W21" si="9">SUM(C17:V17)</f>
        <v>0</v>
      </c>
    </row>
    <row r="18" spans="1:23" s="109" customFormat="1" ht="15.6" customHeight="1" outlineLevel="1" x14ac:dyDescent="0.25">
      <c r="A18" s="105" t="s">
        <v>95</v>
      </c>
      <c r="B18" s="106">
        <f t="shared" si="7"/>
        <v>0</v>
      </c>
      <c r="C18" s="107">
        <f>IFERROR('4)Ajánlattevői_adatok'!$F$37*'4)Ajánlattevői_adatok'!$F$39,0)</f>
        <v>0</v>
      </c>
      <c r="D18" s="107">
        <f t="shared" ref="D18:V18" si="10">IF(D15&gt;$B$4,0,$C18)</f>
        <v>0</v>
      </c>
      <c r="E18" s="107">
        <f t="shared" si="10"/>
        <v>0</v>
      </c>
      <c r="F18" s="107">
        <f t="shared" si="10"/>
        <v>0</v>
      </c>
      <c r="G18" s="107">
        <f t="shared" si="10"/>
        <v>0</v>
      </c>
      <c r="H18" s="107">
        <f t="shared" si="10"/>
        <v>0</v>
      </c>
      <c r="I18" s="107">
        <f t="shared" si="10"/>
        <v>0</v>
      </c>
      <c r="J18" s="107">
        <f t="shared" si="10"/>
        <v>0</v>
      </c>
      <c r="K18" s="107">
        <f t="shared" si="10"/>
        <v>0</v>
      </c>
      <c r="L18" s="107">
        <f t="shared" si="10"/>
        <v>0</v>
      </c>
      <c r="M18" s="107">
        <f t="shared" si="10"/>
        <v>0</v>
      </c>
      <c r="N18" s="107">
        <f t="shared" si="10"/>
        <v>0</v>
      </c>
      <c r="O18" s="107">
        <f t="shared" si="10"/>
        <v>0</v>
      </c>
      <c r="P18" s="107">
        <f t="shared" si="10"/>
        <v>0</v>
      </c>
      <c r="Q18" s="107">
        <f t="shared" si="10"/>
        <v>0</v>
      </c>
      <c r="R18" s="107">
        <f t="shared" si="10"/>
        <v>0</v>
      </c>
      <c r="S18" s="107">
        <f t="shared" si="10"/>
        <v>0</v>
      </c>
      <c r="T18" s="107">
        <f t="shared" si="10"/>
        <v>0</v>
      </c>
      <c r="U18" s="107">
        <f t="shared" si="10"/>
        <v>0</v>
      </c>
      <c r="V18" s="110">
        <f t="shared" si="10"/>
        <v>0</v>
      </c>
      <c r="W18" s="107">
        <f t="shared" si="9"/>
        <v>0</v>
      </c>
    </row>
    <row r="19" spans="1:23" s="109" customFormat="1" ht="15.6" customHeight="1" outlineLevel="1" x14ac:dyDescent="0.25">
      <c r="A19" s="105" t="s">
        <v>72</v>
      </c>
      <c r="B19" s="106">
        <f t="shared" si="7"/>
        <v>0</v>
      </c>
      <c r="C19" s="107">
        <f>IFERROR(('4)Ajánlattevői_adatok'!$F$42*'4)Ajánlattevői_adatok'!$F$43)+('4)Ajánlattevői_adatok'!$F$44*'4)Ajánlattevői_adatok'!$F$45),0)</f>
        <v>0</v>
      </c>
      <c r="D19" s="107">
        <f t="shared" ref="D19:V19" si="11">IF(D15&gt;$B$4,0,$C19)</f>
        <v>0</v>
      </c>
      <c r="E19" s="107">
        <f t="shared" si="11"/>
        <v>0</v>
      </c>
      <c r="F19" s="107">
        <f t="shared" si="11"/>
        <v>0</v>
      </c>
      <c r="G19" s="107">
        <f t="shared" si="11"/>
        <v>0</v>
      </c>
      <c r="H19" s="107">
        <f t="shared" si="11"/>
        <v>0</v>
      </c>
      <c r="I19" s="107">
        <f t="shared" si="11"/>
        <v>0</v>
      </c>
      <c r="J19" s="107">
        <f t="shared" si="11"/>
        <v>0</v>
      </c>
      <c r="K19" s="107">
        <f t="shared" si="11"/>
        <v>0</v>
      </c>
      <c r="L19" s="107">
        <f t="shared" si="11"/>
        <v>0</v>
      </c>
      <c r="M19" s="107">
        <f t="shared" si="11"/>
        <v>0</v>
      </c>
      <c r="N19" s="107">
        <f t="shared" si="11"/>
        <v>0</v>
      </c>
      <c r="O19" s="107">
        <f t="shared" si="11"/>
        <v>0</v>
      </c>
      <c r="P19" s="107">
        <f t="shared" si="11"/>
        <v>0</v>
      </c>
      <c r="Q19" s="107">
        <f t="shared" si="11"/>
        <v>0</v>
      </c>
      <c r="R19" s="107">
        <f t="shared" si="11"/>
        <v>0</v>
      </c>
      <c r="S19" s="107">
        <f t="shared" si="11"/>
        <v>0</v>
      </c>
      <c r="T19" s="107">
        <f t="shared" si="11"/>
        <v>0</v>
      </c>
      <c r="U19" s="107">
        <f t="shared" si="11"/>
        <v>0</v>
      </c>
      <c r="V19" s="110">
        <f t="shared" si="11"/>
        <v>0</v>
      </c>
      <c r="W19" s="107">
        <f t="shared" si="9"/>
        <v>0</v>
      </c>
    </row>
    <row r="20" spans="1:23" s="109" customFormat="1" ht="15.6" customHeight="1" outlineLevel="1" x14ac:dyDescent="0.25">
      <c r="A20" s="111" t="s">
        <v>73</v>
      </c>
      <c r="B20" s="112">
        <f t="shared" si="7"/>
        <v>0</v>
      </c>
      <c r="C20" s="113">
        <f>IFERROR(SUM('4)Ajánlattevői_adatok'!$F$48:$F$51),0)</f>
        <v>0</v>
      </c>
      <c r="D20" s="113">
        <f>IFERROR('4)Ajánlattevői_adatok'!$F$49+'4)Ajánlattevői_adatok'!$F$51,0)</f>
        <v>0</v>
      </c>
      <c r="E20" s="113">
        <f>IF(E15&gt;$B$4,0,$D20)</f>
        <v>0</v>
      </c>
      <c r="F20" s="113">
        <f t="shared" ref="F20:V20" si="12">IF(F15&gt;$B$4,0,$D20)</f>
        <v>0</v>
      </c>
      <c r="G20" s="113">
        <f t="shared" si="12"/>
        <v>0</v>
      </c>
      <c r="H20" s="113">
        <f t="shared" si="12"/>
        <v>0</v>
      </c>
      <c r="I20" s="113">
        <f t="shared" si="12"/>
        <v>0</v>
      </c>
      <c r="J20" s="113">
        <f t="shared" si="12"/>
        <v>0</v>
      </c>
      <c r="K20" s="113">
        <f t="shared" si="12"/>
        <v>0</v>
      </c>
      <c r="L20" s="113">
        <f t="shared" si="12"/>
        <v>0</v>
      </c>
      <c r="M20" s="113">
        <f t="shared" si="12"/>
        <v>0</v>
      </c>
      <c r="N20" s="113">
        <f t="shared" si="12"/>
        <v>0</v>
      </c>
      <c r="O20" s="113">
        <f t="shared" si="12"/>
        <v>0</v>
      </c>
      <c r="P20" s="113">
        <f t="shared" si="12"/>
        <v>0</v>
      </c>
      <c r="Q20" s="113">
        <f t="shared" si="12"/>
        <v>0</v>
      </c>
      <c r="R20" s="113">
        <f t="shared" si="12"/>
        <v>0</v>
      </c>
      <c r="S20" s="113">
        <f t="shared" si="12"/>
        <v>0</v>
      </c>
      <c r="T20" s="113">
        <f t="shared" si="12"/>
        <v>0</v>
      </c>
      <c r="U20" s="113">
        <f t="shared" si="12"/>
        <v>0</v>
      </c>
      <c r="V20" s="113">
        <f t="shared" si="12"/>
        <v>0</v>
      </c>
      <c r="W20" s="114">
        <f t="shared" si="9"/>
        <v>0</v>
      </c>
    </row>
    <row r="21" spans="1:23" s="118" customFormat="1" ht="15.6" customHeight="1" x14ac:dyDescent="0.25">
      <c r="A21" s="115" t="s">
        <v>97</v>
      </c>
      <c r="B21" s="116">
        <f t="shared" si="7"/>
        <v>0</v>
      </c>
      <c r="C21" s="116">
        <f t="shared" ref="C21" si="13">SUM(C16:C20)</f>
        <v>0</v>
      </c>
      <c r="D21" s="116">
        <f t="shared" ref="D21" si="14">SUM(D16:D20)</f>
        <v>0</v>
      </c>
      <c r="E21" s="116">
        <f t="shared" ref="E21" si="15">SUM(E16:E20)</f>
        <v>0</v>
      </c>
      <c r="F21" s="116">
        <f t="shared" ref="F21" si="16">SUM(F16:F20)</f>
        <v>0</v>
      </c>
      <c r="G21" s="116">
        <f t="shared" ref="G21" si="17">SUM(G16:G20)</f>
        <v>0</v>
      </c>
      <c r="H21" s="116">
        <f t="shared" ref="H21" si="18">SUM(H16:H20)</f>
        <v>0</v>
      </c>
      <c r="I21" s="116">
        <f t="shared" ref="I21" si="19">SUM(I16:I20)</f>
        <v>0</v>
      </c>
      <c r="J21" s="116">
        <f t="shared" ref="J21" si="20">SUM(J16:J20)</f>
        <v>0</v>
      </c>
      <c r="K21" s="116">
        <f t="shared" ref="K21" si="21">SUM(K16:K20)</f>
        <v>0</v>
      </c>
      <c r="L21" s="116">
        <f t="shared" ref="L21" si="22">SUM(L16:L20)</f>
        <v>0</v>
      </c>
      <c r="M21" s="116">
        <f t="shared" ref="M21" si="23">SUM(M16:M20)</f>
        <v>0</v>
      </c>
      <c r="N21" s="116">
        <f t="shared" ref="N21" si="24">SUM(N16:N20)</f>
        <v>0</v>
      </c>
      <c r="O21" s="116">
        <f t="shared" ref="O21" si="25">SUM(O16:O20)</f>
        <v>0</v>
      </c>
      <c r="P21" s="116">
        <f t="shared" ref="P21" si="26">SUM(P16:P20)</f>
        <v>0</v>
      </c>
      <c r="Q21" s="116">
        <f t="shared" ref="Q21" si="27">SUM(Q16:Q20)</f>
        <v>0</v>
      </c>
      <c r="R21" s="116">
        <f t="shared" ref="R21" si="28">SUM(R16:R20)</f>
        <v>0</v>
      </c>
      <c r="S21" s="116">
        <f t="shared" ref="S21" si="29">SUM(S16:S20)</f>
        <v>0</v>
      </c>
      <c r="T21" s="116">
        <f t="shared" ref="T21" si="30">SUM(T16:T20)</f>
        <v>0</v>
      </c>
      <c r="U21" s="116">
        <f t="shared" ref="U21" si="31">SUM(U16:U20)</f>
        <v>0</v>
      </c>
      <c r="V21" s="117">
        <f t="shared" ref="V21" si="32">SUM(V16:V20)</f>
        <v>0</v>
      </c>
      <c r="W21" s="107">
        <f t="shared" si="9"/>
        <v>0</v>
      </c>
    </row>
    <row r="22" spans="1:23" s="56" customFormat="1" ht="15.6" customHeight="1" x14ac:dyDescent="0.25">
      <c r="A22" s="98"/>
      <c r="B22" s="55"/>
      <c r="C22" s="55"/>
      <c r="D22" s="55"/>
      <c r="E22" s="55"/>
      <c r="F22" s="55"/>
      <c r="G22" s="55"/>
      <c r="H22" s="55"/>
      <c r="I22" s="55"/>
      <c r="J22" s="55"/>
      <c r="K22" s="55"/>
      <c r="L22" s="55"/>
      <c r="M22" s="55"/>
      <c r="N22" s="55"/>
      <c r="O22" s="55"/>
      <c r="P22" s="55"/>
      <c r="Q22" s="55"/>
      <c r="R22" s="55"/>
      <c r="S22" s="55"/>
      <c r="T22" s="55"/>
      <c r="U22" s="55"/>
      <c r="V22" s="55"/>
      <c r="W22" s="53"/>
    </row>
    <row r="24" spans="1:23" s="122" customFormat="1" ht="16.2" x14ac:dyDescent="0.35">
      <c r="A24" s="104" t="str">
        <f>'3) Ajánlatkérői_adatok'!$G$14</f>
        <v>Kérjük, válasszon!</v>
      </c>
      <c r="B24" s="119" t="s">
        <v>92</v>
      </c>
      <c r="C24" s="120">
        <v>1</v>
      </c>
      <c r="D24" s="120">
        <v>2</v>
      </c>
      <c r="E24" s="120">
        <v>3</v>
      </c>
      <c r="F24" s="120">
        <v>4</v>
      </c>
      <c r="G24" s="120">
        <v>5</v>
      </c>
      <c r="H24" s="120">
        <v>6</v>
      </c>
      <c r="I24" s="120">
        <v>7</v>
      </c>
      <c r="J24" s="120">
        <v>8</v>
      </c>
      <c r="K24" s="120">
        <v>9</v>
      </c>
      <c r="L24" s="120">
        <v>10</v>
      </c>
      <c r="M24" s="120">
        <v>11</v>
      </c>
      <c r="N24" s="120">
        <v>12</v>
      </c>
      <c r="O24" s="120">
        <v>13</v>
      </c>
      <c r="P24" s="120">
        <v>14</v>
      </c>
      <c r="Q24" s="120">
        <v>15</v>
      </c>
      <c r="R24" s="120">
        <v>16</v>
      </c>
      <c r="S24" s="120">
        <v>17</v>
      </c>
      <c r="T24" s="120">
        <v>18</v>
      </c>
      <c r="U24" s="120">
        <v>19</v>
      </c>
      <c r="V24" s="121">
        <v>20</v>
      </c>
      <c r="W24" s="120" t="s">
        <v>71</v>
      </c>
    </row>
    <row r="25" spans="1:23" s="109" customFormat="1" ht="15.6" hidden="1" customHeight="1" outlineLevel="1" x14ac:dyDescent="0.25">
      <c r="A25" s="105" t="s">
        <v>30</v>
      </c>
      <c r="B25" s="106">
        <f t="shared" ref="B25:B30" si="33">$C25+NPV(diszkont_ráta,$D25:$V25)</f>
        <v>0</v>
      </c>
      <c r="C25" s="107">
        <f>IFERROR('4)Ajánlattevői_adatok'!$G$24*'4)Ajánlattevői_adatok'!$G$10,0)</f>
        <v>0</v>
      </c>
      <c r="D25" s="107">
        <v>0</v>
      </c>
      <c r="E25" s="107">
        <v>0</v>
      </c>
      <c r="F25" s="107">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8">
        <v>0</v>
      </c>
      <c r="W25" s="107">
        <f>SUM(C25:V25)</f>
        <v>0</v>
      </c>
    </row>
    <row r="26" spans="1:23" s="109" customFormat="1" ht="15.6" hidden="1" customHeight="1" outlineLevel="1" x14ac:dyDescent="0.25">
      <c r="A26" s="105" t="s">
        <v>94</v>
      </c>
      <c r="B26" s="106">
        <f t="shared" si="33"/>
        <v>0</v>
      </c>
      <c r="C26" s="107">
        <f>IFERROR(SUMPRODUCT('4)Ajánlattevői_adatok'!$G$13:$G$21,'4)Ajánlattevői_adatok'!$G$26:$G$34),0)</f>
        <v>0</v>
      </c>
      <c r="D26" s="107">
        <f>IF(D24&gt;$B$4,0,$C26)</f>
        <v>0</v>
      </c>
      <c r="E26" s="107">
        <f t="shared" ref="E26:V26" si="34">IF(E24&gt;$B$4,0,$C26)</f>
        <v>0</v>
      </c>
      <c r="F26" s="107">
        <f t="shared" si="34"/>
        <v>0</v>
      </c>
      <c r="G26" s="107">
        <f t="shared" si="34"/>
        <v>0</v>
      </c>
      <c r="H26" s="107">
        <f t="shared" si="34"/>
        <v>0</v>
      </c>
      <c r="I26" s="107">
        <f t="shared" si="34"/>
        <v>0</v>
      </c>
      <c r="J26" s="107">
        <f t="shared" si="34"/>
        <v>0</v>
      </c>
      <c r="K26" s="107">
        <f t="shared" si="34"/>
        <v>0</v>
      </c>
      <c r="L26" s="107">
        <f t="shared" si="34"/>
        <v>0</v>
      </c>
      <c r="M26" s="107">
        <f t="shared" si="34"/>
        <v>0</v>
      </c>
      <c r="N26" s="107">
        <f t="shared" si="34"/>
        <v>0</v>
      </c>
      <c r="O26" s="107">
        <f t="shared" si="34"/>
        <v>0</v>
      </c>
      <c r="P26" s="107">
        <f t="shared" si="34"/>
        <v>0</v>
      </c>
      <c r="Q26" s="107">
        <f t="shared" si="34"/>
        <v>0</v>
      </c>
      <c r="R26" s="107">
        <f t="shared" si="34"/>
        <v>0</v>
      </c>
      <c r="S26" s="107">
        <f t="shared" si="34"/>
        <v>0</v>
      </c>
      <c r="T26" s="107">
        <f t="shared" si="34"/>
        <v>0</v>
      </c>
      <c r="U26" s="107">
        <f t="shared" si="34"/>
        <v>0</v>
      </c>
      <c r="V26" s="110">
        <f t="shared" si="34"/>
        <v>0</v>
      </c>
      <c r="W26" s="107">
        <f t="shared" ref="W26:W30" si="35">SUM(C26:V26)</f>
        <v>0</v>
      </c>
    </row>
    <row r="27" spans="1:23" s="109" customFormat="1" ht="15.6" hidden="1" customHeight="1" outlineLevel="1" x14ac:dyDescent="0.25">
      <c r="A27" s="105" t="s">
        <v>95</v>
      </c>
      <c r="B27" s="106">
        <f t="shared" si="33"/>
        <v>0</v>
      </c>
      <c r="C27" s="107">
        <f>IFERROR('4)Ajánlattevői_adatok'!$G$37*'4)Ajánlattevői_adatok'!$G$39,0)</f>
        <v>0</v>
      </c>
      <c r="D27" s="107">
        <f t="shared" ref="D27:V27" si="36">IF(D24&gt;$B$4,0,$C27)</f>
        <v>0</v>
      </c>
      <c r="E27" s="107">
        <f t="shared" si="36"/>
        <v>0</v>
      </c>
      <c r="F27" s="107">
        <f t="shared" si="36"/>
        <v>0</v>
      </c>
      <c r="G27" s="107">
        <f t="shared" si="36"/>
        <v>0</v>
      </c>
      <c r="H27" s="107">
        <f t="shared" si="36"/>
        <v>0</v>
      </c>
      <c r="I27" s="107">
        <f t="shared" si="36"/>
        <v>0</v>
      </c>
      <c r="J27" s="107">
        <f t="shared" si="36"/>
        <v>0</v>
      </c>
      <c r="K27" s="107">
        <f t="shared" si="36"/>
        <v>0</v>
      </c>
      <c r="L27" s="107">
        <f t="shared" si="36"/>
        <v>0</v>
      </c>
      <c r="M27" s="107">
        <f t="shared" si="36"/>
        <v>0</v>
      </c>
      <c r="N27" s="107">
        <f t="shared" si="36"/>
        <v>0</v>
      </c>
      <c r="O27" s="107">
        <f t="shared" si="36"/>
        <v>0</v>
      </c>
      <c r="P27" s="107">
        <f t="shared" si="36"/>
        <v>0</v>
      </c>
      <c r="Q27" s="107">
        <f t="shared" si="36"/>
        <v>0</v>
      </c>
      <c r="R27" s="107">
        <f t="shared" si="36"/>
        <v>0</v>
      </c>
      <c r="S27" s="107">
        <f t="shared" si="36"/>
        <v>0</v>
      </c>
      <c r="T27" s="107">
        <f t="shared" si="36"/>
        <v>0</v>
      </c>
      <c r="U27" s="107">
        <f t="shared" si="36"/>
        <v>0</v>
      </c>
      <c r="V27" s="110">
        <f t="shared" si="36"/>
        <v>0</v>
      </c>
      <c r="W27" s="107">
        <f t="shared" si="35"/>
        <v>0</v>
      </c>
    </row>
    <row r="28" spans="1:23" s="109" customFormat="1" ht="15.6" hidden="1" customHeight="1" outlineLevel="1" x14ac:dyDescent="0.25">
      <c r="A28" s="105" t="s">
        <v>72</v>
      </c>
      <c r="B28" s="106">
        <f t="shared" si="33"/>
        <v>0</v>
      </c>
      <c r="C28" s="107">
        <f>IFERROR(('4)Ajánlattevői_adatok'!$G$42*'4)Ajánlattevői_adatok'!$G$43)+('4)Ajánlattevői_adatok'!$G$44*'4)Ajánlattevői_adatok'!$G$45),0)</f>
        <v>0</v>
      </c>
      <c r="D28" s="107">
        <f t="shared" ref="D28:V28" si="37">IF(D24&gt;$B$4,0,$C28)</f>
        <v>0</v>
      </c>
      <c r="E28" s="107">
        <f t="shared" si="37"/>
        <v>0</v>
      </c>
      <c r="F28" s="107">
        <f t="shared" si="37"/>
        <v>0</v>
      </c>
      <c r="G28" s="107">
        <f t="shared" si="37"/>
        <v>0</v>
      </c>
      <c r="H28" s="107">
        <f t="shared" si="37"/>
        <v>0</v>
      </c>
      <c r="I28" s="107">
        <f t="shared" si="37"/>
        <v>0</v>
      </c>
      <c r="J28" s="107">
        <f t="shared" si="37"/>
        <v>0</v>
      </c>
      <c r="K28" s="107">
        <f t="shared" si="37"/>
        <v>0</v>
      </c>
      <c r="L28" s="107">
        <f t="shared" si="37"/>
        <v>0</v>
      </c>
      <c r="M28" s="107">
        <f t="shared" si="37"/>
        <v>0</v>
      </c>
      <c r="N28" s="107">
        <f t="shared" si="37"/>
        <v>0</v>
      </c>
      <c r="O28" s="107">
        <f t="shared" si="37"/>
        <v>0</v>
      </c>
      <c r="P28" s="107">
        <f t="shared" si="37"/>
        <v>0</v>
      </c>
      <c r="Q28" s="107">
        <f t="shared" si="37"/>
        <v>0</v>
      </c>
      <c r="R28" s="107">
        <f t="shared" si="37"/>
        <v>0</v>
      </c>
      <c r="S28" s="107">
        <f t="shared" si="37"/>
        <v>0</v>
      </c>
      <c r="T28" s="107">
        <f t="shared" si="37"/>
        <v>0</v>
      </c>
      <c r="U28" s="107">
        <f t="shared" si="37"/>
        <v>0</v>
      </c>
      <c r="V28" s="110">
        <f t="shared" si="37"/>
        <v>0</v>
      </c>
      <c r="W28" s="107">
        <f t="shared" si="35"/>
        <v>0</v>
      </c>
    </row>
    <row r="29" spans="1:23" s="109" customFormat="1" ht="15.6" hidden="1" customHeight="1" outlineLevel="1" x14ac:dyDescent="0.25">
      <c r="A29" s="111" t="s">
        <v>73</v>
      </c>
      <c r="B29" s="112">
        <f t="shared" si="33"/>
        <v>0</v>
      </c>
      <c r="C29" s="113">
        <f>IFERROR(SUM('4)Ajánlattevői_adatok'!$G$48:$G$51),0)</f>
        <v>0</v>
      </c>
      <c r="D29" s="113">
        <f>IFERROR('4)Ajánlattevői_adatok'!$G$49+'4)Ajánlattevői_adatok'!$G$51,0)</f>
        <v>0</v>
      </c>
      <c r="E29" s="113">
        <f>IF(E24&gt;$B$4,0,$D29)</f>
        <v>0</v>
      </c>
      <c r="F29" s="113">
        <f t="shared" ref="F29:V29" si="38">IF(F24&gt;$B$4,0,$D29)</f>
        <v>0</v>
      </c>
      <c r="G29" s="113">
        <f t="shared" si="38"/>
        <v>0</v>
      </c>
      <c r="H29" s="113">
        <f t="shared" si="38"/>
        <v>0</v>
      </c>
      <c r="I29" s="113">
        <f t="shared" si="38"/>
        <v>0</v>
      </c>
      <c r="J29" s="113">
        <f t="shared" si="38"/>
        <v>0</v>
      </c>
      <c r="K29" s="113">
        <f t="shared" si="38"/>
        <v>0</v>
      </c>
      <c r="L29" s="113">
        <f t="shared" si="38"/>
        <v>0</v>
      </c>
      <c r="M29" s="113">
        <f t="shared" si="38"/>
        <v>0</v>
      </c>
      <c r="N29" s="113">
        <f t="shared" si="38"/>
        <v>0</v>
      </c>
      <c r="O29" s="113">
        <f t="shared" si="38"/>
        <v>0</v>
      </c>
      <c r="P29" s="113">
        <f t="shared" si="38"/>
        <v>0</v>
      </c>
      <c r="Q29" s="113">
        <f t="shared" si="38"/>
        <v>0</v>
      </c>
      <c r="R29" s="113">
        <f t="shared" si="38"/>
        <v>0</v>
      </c>
      <c r="S29" s="113">
        <f t="shared" si="38"/>
        <v>0</v>
      </c>
      <c r="T29" s="113">
        <f t="shared" si="38"/>
        <v>0</v>
      </c>
      <c r="U29" s="113">
        <f t="shared" si="38"/>
        <v>0</v>
      </c>
      <c r="V29" s="113">
        <f t="shared" si="38"/>
        <v>0</v>
      </c>
      <c r="W29" s="114">
        <f t="shared" si="35"/>
        <v>0</v>
      </c>
    </row>
    <row r="30" spans="1:23" s="118" customFormat="1" ht="15.6" customHeight="1" collapsed="1" x14ac:dyDescent="0.25">
      <c r="A30" s="115" t="s">
        <v>97</v>
      </c>
      <c r="B30" s="116">
        <f t="shared" si="33"/>
        <v>0</v>
      </c>
      <c r="C30" s="116">
        <f t="shared" ref="C30" si="39">SUM(C25:C29)</f>
        <v>0</v>
      </c>
      <c r="D30" s="116">
        <f t="shared" ref="D30" si="40">SUM(D25:D29)</f>
        <v>0</v>
      </c>
      <c r="E30" s="116">
        <f t="shared" ref="E30" si="41">SUM(E25:E29)</f>
        <v>0</v>
      </c>
      <c r="F30" s="116">
        <f t="shared" ref="F30" si="42">SUM(F25:F29)</f>
        <v>0</v>
      </c>
      <c r="G30" s="116">
        <f t="shared" ref="G30" si="43">SUM(G25:G29)</f>
        <v>0</v>
      </c>
      <c r="H30" s="116">
        <f t="shared" ref="H30" si="44">SUM(H25:H29)</f>
        <v>0</v>
      </c>
      <c r="I30" s="116">
        <f t="shared" ref="I30" si="45">SUM(I25:I29)</f>
        <v>0</v>
      </c>
      <c r="J30" s="116">
        <f t="shared" ref="J30" si="46">SUM(J25:J29)</f>
        <v>0</v>
      </c>
      <c r="K30" s="116">
        <f t="shared" ref="K30" si="47">SUM(K25:K29)</f>
        <v>0</v>
      </c>
      <c r="L30" s="116">
        <f t="shared" ref="L30" si="48">SUM(L25:L29)</f>
        <v>0</v>
      </c>
      <c r="M30" s="116">
        <f t="shared" ref="M30" si="49">SUM(M25:M29)</f>
        <v>0</v>
      </c>
      <c r="N30" s="116">
        <f t="shared" ref="N30" si="50">SUM(N25:N29)</f>
        <v>0</v>
      </c>
      <c r="O30" s="116">
        <f t="shared" ref="O30" si="51">SUM(O25:O29)</f>
        <v>0</v>
      </c>
      <c r="P30" s="116">
        <f t="shared" ref="P30" si="52">SUM(P25:P29)</f>
        <v>0</v>
      </c>
      <c r="Q30" s="116">
        <f t="shared" ref="Q30" si="53">SUM(Q25:Q29)</f>
        <v>0</v>
      </c>
      <c r="R30" s="116">
        <f t="shared" ref="R30" si="54">SUM(R25:R29)</f>
        <v>0</v>
      </c>
      <c r="S30" s="116">
        <f t="shared" ref="S30" si="55">SUM(S25:S29)</f>
        <v>0</v>
      </c>
      <c r="T30" s="116">
        <f t="shared" ref="T30" si="56">SUM(T25:T29)</f>
        <v>0</v>
      </c>
      <c r="U30" s="116">
        <f t="shared" ref="U30" si="57">SUM(U25:U29)</f>
        <v>0</v>
      </c>
      <c r="V30" s="117">
        <f t="shared" ref="V30" si="58">SUM(V25:V29)</f>
        <v>0</v>
      </c>
      <c r="W30" s="107">
        <f t="shared" si="35"/>
        <v>0</v>
      </c>
    </row>
    <row r="33" spans="1:23" s="122" customFormat="1" ht="16.2" x14ac:dyDescent="0.35">
      <c r="A33" s="104" t="str">
        <f>'3) Ajánlatkérői_adatok'!$H$14</f>
        <v>Kérjük, válasszon!</v>
      </c>
      <c r="B33" s="119" t="s">
        <v>92</v>
      </c>
      <c r="C33" s="120">
        <v>1</v>
      </c>
      <c r="D33" s="120">
        <v>2</v>
      </c>
      <c r="E33" s="120">
        <v>3</v>
      </c>
      <c r="F33" s="120">
        <v>4</v>
      </c>
      <c r="G33" s="120">
        <v>5</v>
      </c>
      <c r="H33" s="120">
        <v>6</v>
      </c>
      <c r="I33" s="120">
        <v>7</v>
      </c>
      <c r="J33" s="120">
        <v>8</v>
      </c>
      <c r="K33" s="120">
        <v>9</v>
      </c>
      <c r="L33" s="120">
        <v>10</v>
      </c>
      <c r="M33" s="120">
        <v>11</v>
      </c>
      <c r="N33" s="120">
        <v>12</v>
      </c>
      <c r="O33" s="120">
        <v>13</v>
      </c>
      <c r="P33" s="120">
        <v>14</v>
      </c>
      <c r="Q33" s="120">
        <v>15</v>
      </c>
      <c r="R33" s="120">
        <v>16</v>
      </c>
      <c r="S33" s="120">
        <v>17</v>
      </c>
      <c r="T33" s="120">
        <v>18</v>
      </c>
      <c r="U33" s="120">
        <v>19</v>
      </c>
      <c r="V33" s="121">
        <v>20</v>
      </c>
      <c r="W33" s="120" t="s">
        <v>71</v>
      </c>
    </row>
    <row r="34" spans="1:23" s="109" customFormat="1" ht="15.6" hidden="1" customHeight="1" outlineLevel="1" x14ac:dyDescent="0.25">
      <c r="A34" s="105" t="s">
        <v>30</v>
      </c>
      <c r="B34" s="106">
        <f t="shared" ref="B34:B39" si="59">$C34+NPV(diszkont_ráta,$D34:$V34)</f>
        <v>0</v>
      </c>
      <c r="C34" s="107">
        <f>IFERROR('4)Ajánlattevői_adatok'!$H$24*'4)Ajánlattevői_adatok'!$H$10,0)</f>
        <v>0</v>
      </c>
      <c r="D34" s="107">
        <v>0</v>
      </c>
      <c r="E34" s="107">
        <v>0</v>
      </c>
      <c r="F34" s="107">
        <v>0</v>
      </c>
      <c r="G34" s="107">
        <v>0</v>
      </c>
      <c r="H34" s="107">
        <v>0</v>
      </c>
      <c r="I34" s="107">
        <v>0</v>
      </c>
      <c r="J34" s="107">
        <v>0</v>
      </c>
      <c r="K34" s="107">
        <v>0</v>
      </c>
      <c r="L34" s="107">
        <v>0</v>
      </c>
      <c r="M34" s="107">
        <v>0</v>
      </c>
      <c r="N34" s="107">
        <v>0</v>
      </c>
      <c r="O34" s="107">
        <v>0</v>
      </c>
      <c r="P34" s="107">
        <v>0</v>
      </c>
      <c r="Q34" s="107">
        <v>0</v>
      </c>
      <c r="R34" s="107">
        <v>0</v>
      </c>
      <c r="S34" s="107">
        <v>0</v>
      </c>
      <c r="T34" s="107">
        <v>0</v>
      </c>
      <c r="U34" s="107">
        <v>0</v>
      </c>
      <c r="V34" s="108">
        <v>0</v>
      </c>
      <c r="W34" s="107">
        <f>SUM(C34:V34)</f>
        <v>0</v>
      </c>
    </row>
    <row r="35" spans="1:23" s="109" customFormat="1" ht="15.6" hidden="1" customHeight="1" outlineLevel="1" x14ac:dyDescent="0.25">
      <c r="A35" s="105" t="s">
        <v>94</v>
      </c>
      <c r="B35" s="106">
        <f t="shared" si="59"/>
        <v>0</v>
      </c>
      <c r="C35" s="107">
        <f>IFERROR(SUMPRODUCT('4)Ajánlattevői_adatok'!$H$13:$H$21,'4)Ajánlattevői_adatok'!$H$26:$H$34),0)</f>
        <v>0</v>
      </c>
      <c r="D35" s="107">
        <f>IF(D33&gt;$B$4,0,$C35)</f>
        <v>0</v>
      </c>
      <c r="E35" s="107">
        <f t="shared" ref="E35:V35" si="60">IF(E33&gt;$B$4,0,$C35)</f>
        <v>0</v>
      </c>
      <c r="F35" s="107">
        <f t="shared" si="60"/>
        <v>0</v>
      </c>
      <c r="G35" s="107">
        <f t="shared" si="60"/>
        <v>0</v>
      </c>
      <c r="H35" s="107">
        <f t="shared" si="60"/>
        <v>0</v>
      </c>
      <c r="I35" s="107">
        <f t="shared" si="60"/>
        <v>0</v>
      </c>
      <c r="J35" s="107">
        <f t="shared" si="60"/>
        <v>0</v>
      </c>
      <c r="K35" s="107">
        <f t="shared" si="60"/>
        <v>0</v>
      </c>
      <c r="L35" s="107">
        <f t="shared" si="60"/>
        <v>0</v>
      </c>
      <c r="M35" s="107">
        <f t="shared" si="60"/>
        <v>0</v>
      </c>
      <c r="N35" s="107">
        <f t="shared" si="60"/>
        <v>0</v>
      </c>
      <c r="O35" s="107">
        <f t="shared" si="60"/>
        <v>0</v>
      </c>
      <c r="P35" s="107">
        <f t="shared" si="60"/>
        <v>0</v>
      </c>
      <c r="Q35" s="107">
        <f t="shared" si="60"/>
        <v>0</v>
      </c>
      <c r="R35" s="107">
        <f t="shared" si="60"/>
        <v>0</v>
      </c>
      <c r="S35" s="107">
        <f t="shared" si="60"/>
        <v>0</v>
      </c>
      <c r="T35" s="107">
        <f t="shared" si="60"/>
        <v>0</v>
      </c>
      <c r="U35" s="107">
        <f t="shared" si="60"/>
        <v>0</v>
      </c>
      <c r="V35" s="110">
        <f t="shared" si="60"/>
        <v>0</v>
      </c>
      <c r="W35" s="107">
        <f t="shared" ref="W35:W39" si="61">SUM(C35:V35)</f>
        <v>0</v>
      </c>
    </row>
    <row r="36" spans="1:23" s="109" customFormat="1" ht="15.6" hidden="1" customHeight="1" outlineLevel="1" x14ac:dyDescent="0.25">
      <c r="A36" s="105" t="s">
        <v>95</v>
      </c>
      <c r="B36" s="106">
        <f t="shared" si="59"/>
        <v>0</v>
      </c>
      <c r="C36" s="107">
        <f>IFERROR('4)Ajánlattevői_adatok'!$H$37*'4)Ajánlattevői_adatok'!$H$39,0)</f>
        <v>0</v>
      </c>
      <c r="D36" s="107">
        <f t="shared" ref="D36:V36" si="62">IF(D33&gt;$B$4,0,$C36)</f>
        <v>0</v>
      </c>
      <c r="E36" s="107">
        <f t="shared" si="62"/>
        <v>0</v>
      </c>
      <c r="F36" s="107">
        <f t="shared" si="62"/>
        <v>0</v>
      </c>
      <c r="G36" s="107">
        <f t="shared" si="62"/>
        <v>0</v>
      </c>
      <c r="H36" s="107">
        <f t="shared" si="62"/>
        <v>0</v>
      </c>
      <c r="I36" s="107">
        <f t="shared" si="62"/>
        <v>0</v>
      </c>
      <c r="J36" s="107">
        <f t="shared" si="62"/>
        <v>0</v>
      </c>
      <c r="K36" s="107">
        <f t="shared" si="62"/>
        <v>0</v>
      </c>
      <c r="L36" s="107">
        <f t="shared" si="62"/>
        <v>0</v>
      </c>
      <c r="M36" s="107">
        <f t="shared" si="62"/>
        <v>0</v>
      </c>
      <c r="N36" s="107">
        <f t="shared" si="62"/>
        <v>0</v>
      </c>
      <c r="O36" s="107">
        <f t="shared" si="62"/>
        <v>0</v>
      </c>
      <c r="P36" s="107">
        <f t="shared" si="62"/>
        <v>0</v>
      </c>
      <c r="Q36" s="107">
        <f t="shared" si="62"/>
        <v>0</v>
      </c>
      <c r="R36" s="107">
        <f t="shared" si="62"/>
        <v>0</v>
      </c>
      <c r="S36" s="107">
        <f t="shared" si="62"/>
        <v>0</v>
      </c>
      <c r="T36" s="107">
        <f t="shared" si="62"/>
        <v>0</v>
      </c>
      <c r="U36" s="107">
        <f t="shared" si="62"/>
        <v>0</v>
      </c>
      <c r="V36" s="110">
        <f t="shared" si="62"/>
        <v>0</v>
      </c>
      <c r="W36" s="107">
        <f t="shared" si="61"/>
        <v>0</v>
      </c>
    </row>
    <row r="37" spans="1:23" s="109" customFormat="1" ht="15.6" hidden="1" customHeight="1" outlineLevel="1" x14ac:dyDescent="0.25">
      <c r="A37" s="105" t="s">
        <v>72</v>
      </c>
      <c r="B37" s="106">
        <f t="shared" si="59"/>
        <v>0</v>
      </c>
      <c r="C37" s="107">
        <f>IFERROR(('4)Ajánlattevői_adatok'!$H$42*'4)Ajánlattevői_adatok'!$H$43)+('4)Ajánlattevői_adatok'!$H$44*'4)Ajánlattevői_adatok'!$H$45),0)</f>
        <v>0</v>
      </c>
      <c r="D37" s="107">
        <f t="shared" ref="D37:V37" si="63">IF(D33&gt;$B$4,0,$C37)</f>
        <v>0</v>
      </c>
      <c r="E37" s="107">
        <f t="shared" si="63"/>
        <v>0</v>
      </c>
      <c r="F37" s="107">
        <f t="shared" si="63"/>
        <v>0</v>
      </c>
      <c r="G37" s="107">
        <f t="shared" si="63"/>
        <v>0</v>
      </c>
      <c r="H37" s="107">
        <f t="shared" si="63"/>
        <v>0</v>
      </c>
      <c r="I37" s="107">
        <f t="shared" si="63"/>
        <v>0</v>
      </c>
      <c r="J37" s="107">
        <f t="shared" si="63"/>
        <v>0</v>
      </c>
      <c r="K37" s="107">
        <f t="shared" si="63"/>
        <v>0</v>
      </c>
      <c r="L37" s="107">
        <f t="shared" si="63"/>
        <v>0</v>
      </c>
      <c r="M37" s="107">
        <f t="shared" si="63"/>
        <v>0</v>
      </c>
      <c r="N37" s="107">
        <f t="shared" si="63"/>
        <v>0</v>
      </c>
      <c r="O37" s="107">
        <f t="shared" si="63"/>
        <v>0</v>
      </c>
      <c r="P37" s="107">
        <f t="shared" si="63"/>
        <v>0</v>
      </c>
      <c r="Q37" s="107">
        <f t="shared" si="63"/>
        <v>0</v>
      </c>
      <c r="R37" s="107">
        <f t="shared" si="63"/>
        <v>0</v>
      </c>
      <c r="S37" s="107">
        <f t="shared" si="63"/>
        <v>0</v>
      </c>
      <c r="T37" s="107">
        <f t="shared" si="63"/>
        <v>0</v>
      </c>
      <c r="U37" s="107">
        <f t="shared" si="63"/>
        <v>0</v>
      </c>
      <c r="V37" s="110">
        <f t="shared" si="63"/>
        <v>0</v>
      </c>
      <c r="W37" s="107">
        <f t="shared" si="61"/>
        <v>0</v>
      </c>
    </row>
    <row r="38" spans="1:23" s="109" customFormat="1" ht="15.6" hidden="1" customHeight="1" outlineLevel="1" x14ac:dyDescent="0.25">
      <c r="A38" s="111" t="s">
        <v>73</v>
      </c>
      <c r="B38" s="112">
        <f t="shared" si="59"/>
        <v>0</v>
      </c>
      <c r="C38" s="113">
        <f>IFERROR(SUM('4)Ajánlattevői_adatok'!$H$48:$H$51),0)</f>
        <v>0</v>
      </c>
      <c r="D38" s="113">
        <f>IFERROR('4)Ajánlattevői_adatok'!$H$49+'4)Ajánlattevői_adatok'!$H$51,0)</f>
        <v>0</v>
      </c>
      <c r="E38" s="113">
        <f>IF(E33&gt;$B$4,0,$D38)</f>
        <v>0</v>
      </c>
      <c r="F38" s="113">
        <f t="shared" ref="F38:V38" si="64">IF(F33&gt;$B$4,0,$D38)</f>
        <v>0</v>
      </c>
      <c r="G38" s="113">
        <f t="shared" si="64"/>
        <v>0</v>
      </c>
      <c r="H38" s="113">
        <f t="shared" si="64"/>
        <v>0</v>
      </c>
      <c r="I38" s="113">
        <f t="shared" si="64"/>
        <v>0</v>
      </c>
      <c r="J38" s="113">
        <f t="shared" si="64"/>
        <v>0</v>
      </c>
      <c r="K38" s="113">
        <f t="shared" si="64"/>
        <v>0</v>
      </c>
      <c r="L38" s="113">
        <f t="shared" si="64"/>
        <v>0</v>
      </c>
      <c r="M38" s="113">
        <f t="shared" si="64"/>
        <v>0</v>
      </c>
      <c r="N38" s="113">
        <f t="shared" si="64"/>
        <v>0</v>
      </c>
      <c r="O38" s="113">
        <f t="shared" si="64"/>
        <v>0</v>
      </c>
      <c r="P38" s="113">
        <f t="shared" si="64"/>
        <v>0</v>
      </c>
      <c r="Q38" s="113">
        <f t="shared" si="64"/>
        <v>0</v>
      </c>
      <c r="R38" s="113">
        <f t="shared" si="64"/>
        <v>0</v>
      </c>
      <c r="S38" s="113">
        <f t="shared" si="64"/>
        <v>0</v>
      </c>
      <c r="T38" s="113">
        <f t="shared" si="64"/>
        <v>0</v>
      </c>
      <c r="U38" s="113">
        <f t="shared" si="64"/>
        <v>0</v>
      </c>
      <c r="V38" s="113">
        <f t="shared" si="64"/>
        <v>0</v>
      </c>
      <c r="W38" s="114">
        <f t="shared" si="61"/>
        <v>0</v>
      </c>
    </row>
    <row r="39" spans="1:23" s="118" customFormat="1" ht="15.6" customHeight="1" collapsed="1" x14ac:dyDescent="0.25">
      <c r="A39" s="115" t="s">
        <v>97</v>
      </c>
      <c r="B39" s="116">
        <f t="shared" si="59"/>
        <v>0</v>
      </c>
      <c r="C39" s="116">
        <f t="shared" ref="C39" si="65">SUM(C34:C38)</f>
        <v>0</v>
      </c>
      <c r="D39" s="116">
        <f t="shared" ref="D39" si="66">SUM(D34:D38)</f>
        <v>0</v>
      </c>
      <c r="E39" s="116">
        <f t="shared" ref="E39" si="67">SUM(E34:E38)</f>
        <v>0</v>
      </c>
      <c r="F39" s="116">
        <f t="shared" ref="F39" si="68">SUM(F34:F38)</f>
        <v>0</v>
      </c>
      <c r="G39" s="116">
        <f t="shared" ref="G39" si="69">SUM(G34:G38)</f>
        <v>0</v>
      </c>
      <c r="H39" s="116">
        <f t="shared" ref="H39" si="70">SUM(H34:H38)</f>
        <v>0</v>
      </c>
      <c r="I39" s="116">
        <f t="shared" ref="I39" si="71">SUM(I34:I38)</f>
        <v>0</v>
      </c>
      <c r="J39" s="116">
        <f t="shared" ref="J39" si="72">SUM(J34:J38)</f>
        <v>0</v>
      </c>
      <c r="K39" s="116">
        <f t="shared" ref="K39" si="73">SUM(K34:K38)</f>
        <v>0</v>
      </c>
      <c r="L39" s="116">
        <f t="shared" ref="L39" si="74">SUM(L34:L38)</f>
        <v>0</v>
      </c>
      <c r="M39" s="116">
        <f t="shared" ref="M39" si="75">SUM(M34:M38)</f>
        <v>0</v>
      </c>
      <c r="N39" s="116">
        <f t="shared" ref="N39" si="76">SUM(N34:N38)</f>
        <v>0</v>
      </c>
      <c r="O39" s="116">
        <f t="shared" ref="O39" si="77">SUM(O34:O38)</f>
        <v>0</v>
      </c>
      <c r="P39" s="116">
        <f t="shared" ref="P39" si="78">SUM(P34:P38)</f>
        <v>0</v>
      </c>
      <c r="Q39" s="116">
        <f t="shared" ref="Q39" si="79">SUM(Q34:Q38)</f>
        <v>0</v>
      </c>
      <c r="R39" s="116">
        <f t="shared" ref="R39" si="80">SUM(R34:R38)</f>
        <v>0</v>
      </c>
      <c r="S39" s="116">
        <f t="shared" ref="S39" si="81">SUM(S34:S38)</f>
        <v>0</v>
      </c>
      <c r="T39" s="116">
        <f t="shared" ref="T39" si="82">SUM(T34:T38)</f>
        <v>0</v>
      </c>
      <c r="U39" s="116">
        <f t="shared" ref="U39" si="83">SUM(U34:U38)</f>
        <v>0</v>
      </c>
      <c r="V39" s="117">
        <f t="shared" ref="V39" si="84">SUM(V34:V38)</f>
        <v>0</v>
      </c>
      <c r="W39" s="107">
        <f t="shared" si="61"/>
        <v>0</v>
      </c>
    </row>
    <row r="42" spans="1:23" s="122" customFormat="1" ht="16.2" x14ac:dyDescent="0.35">
      <c r="A42" s="104" t="str">
        <f>'3) Ajánlatkérői_adatok'!$I$14</f>
        <v>Kérjük, válasszon!</v>
      </c>
      <c r="B42" s="119" t="s">
        <v>92</v>
      </c>
      <c r="C42" s="120">
        <v>1</v>
      </c>
      <c r="D42" s="120">
        <v>2</v>
      </c>
      <c r="E42" s="120">
        <v>3</v>
      </c>
      <c r="F42" s="120">
        <v>4</v>
      </c>
      <c r="G42" s="120">
        <v>5</v>
      </c>
      <c r="H42" s="120">
        <v>6</v>
      </c>
      <c r="I42" s="120">
        <v>7</v>
      </c>
      <c r="J42" s="120">
        <v>8</v>
      </c>
      <c r="K42" s="120">
        <v>9</v>
      </c>
      <c r="L42" s="120">
        <v>10</v>
      </c>
      <c r="M42" s="120">
        <v>11</v>
      </c>
      <c r="N42" s="120">
        <v>12</v>
      </c>
      <c r="O42" s="120">
        <v>13</v>
      </c>
      <c r="P42" s="120">
        <v>14</v>
      </c>
      <c r="Q42" s="120">
        <v>15</v>
      </c>
      <c r="R42" s="120">
        <v>16</v>
      </c>
      <c r="S42" s="120">
        <v>17</v>
      </c>
      <c r="T42" s="120">
        <v>18</v>
      </c>
      <c r="U42" s="120">
        <v>19</v>
      </c>
      <c r="V42" s="121">
        <v>20</v>
      </c>
      <c r="W42" s="120" t="s">
        <v>71</v>
      </c>
    </row>
    <row r="43" spans="1:23" s="109" customFormat="1" ht="15.6" hidden="1" customHeight="1" outlineLevel="1" x14ac:dyDescent="0.25">
      <c r="A43" s="105" t="s">
        <v>30</v>
      </c>
      <c r="B43" s="106">
        <f t="shared" ref="B43:B48" si="85">$C43+NPV(diszkont_ráta,$D43:$V43)</f>
        <v>0</v>
      </c>
      <c r="C43" s="107">
        <f>IFERROR('4)Ajánlattevői_adatok'!$I$24*'4)Ajánlattevői_adatok'!$I$10,0)</f>
        <v>0</v>
      </c>
      <c r="D43" s="107">
        <v>0</v>
      </c>
      <c r="E43" s="107">
        <v>0</v>
      </c>
      <c r="F43" s="107">
        <v>0</v>
      </c>
      <c r="G43" s="107">
        <v>0</v>
      </c>
      <c r="H43" s="107">
        <v>0</v>
      </c>
      <c r="I43" s="107">
        <v>0</v>
      </c>
      <c r="J43" s="107">
        <v>0</v>
      </c>
      <c r="K43" s="107">
        <v>0</v>
      </c>
      <c r="L43" s="107">
        <v>0</v>
      </c>
      <c r="M43" s="107">
        <v>0</v>
      </c>
      <c r="N43" s="107">
        <v>0</v>
      </c>
      <c r="O43" s="107">
        <v>0</v>
      </c>
      <c r="P43" s="107">
        <v>0</v>
      </c>
      <c r="Q43" s="107">
        <v>0</v>
      </c>
      <c r="R43" s="107">
        <v>0</v>
      </c>
      <c r="S43" s="107">
        <v>0</v>
      </c>
      <c r="T43" s="107">
        <v>0</v>
      </c>
      <c r="U43" s="107">
        <v>0</v>
      </c>
      <c r="V43" s="108">
        <v>0</v>
      </c>
      <c r="W43" s="107">
        <f>SUM(C43:V43)</f>
        <v>0</v>
      </c>
    </row>
    <row r="44" spans="1:23" s="109" customFormat="1" ht="15.6" hidden="1" customHeight="1" outlineLevel="1" x14ac:dyDescent="0.25">
      <c r="A44" s="105" t="s">
        <v>94</v>
      </c>
      <c r="B44" s="106">
        <f t="shared" si="85"/>
        <v>0</v>
      </c>
      <c r="C44" s="107">
        <f>IFERROR(SUMPRODUCT('4)Ajánlattevői_adatok'!$I$13:$I$21,'4)Ajánlattevői_adatok'!$I$26:$I$34),0)</f>
        <v>0</v>
      </c>
      <c r="D44" s="107">
        <f>IF(D42&gt;$B$4,0,$C44)</f>
        <v>0</v>
      </c>
      <c r="E44" s="107">
        <f t="shared" ref="E44:V44" si="86">IF(E42&gt;$B$4,0,$C44)</f>
        <v>0</v>
      </c>
      <c r="F44" s="107">
        <f t="shared" si="86"/>
        <v>0</v>
      </c>
      <c r="G44" s="107">
        <f t="shared" si="86"/>
        <v>0</v>
      </c>
      <c r="H44" s="107">
        <f t="shared" si="86"/>
        <v>0</v>
      </c>
      <c r="I44" s="107">
        <f t="shared" si="86"/>
        <v>0</v>
      </c>
      <c r="J44" s="107">
        <f t="shared" si="86"/>
        <v>0</v>
      </c>
      <c r="K44" s="107">
        <f t="shared" si="86"/>
        <v>0</v>
      </c>
      <c r="L44" s="107">
        <f t="shared" si="86"/>
        <v>0</v>
      </c>
      <c r="M44" s="107">
        <f t="shared" si="86"/>
        <v>0</v>
      </c>
      <c r="N44" s="107">
        <f t="shared" si="86"/>
        <v>0</v>
      </c>
      <c r="O44" s="107">
        <f t="shared" si="86"/>
        <v>0</v>
      </c>
      <c r="P44" s="107">
        <f t="shared" si="86"/>
        <v>0</v>
      </c>
      <c r="Q44" s="107">
        <f t="shared" si="86"/>
        <v>0</v>
      </c>
      <c r="R44" s="107">
        <f t="shared" si="86"/>
        <v>0</v>
      </c>
      <c r="S44" s="107">
        <f t="shared" si="86"/>
        <v>0</v>
      </c>
      <c r="T44" s="107">
        <f t="shared" si="86"/>
        <v>0</v>
      </c>
      <c r="U44" s="107">
        <f t="shared" si="86"/>
        <v>0</v>
      </c>
      <c r="V44" s="110">
        <f t="shared" si="86"/>
        <v>0</v>
      </c>
      <c r="W44" s="107">
        <f t="shared" ref="W44:W48" si="87">SUM(C44:V44)</f>
        <v>0</v>
      </c>
    </row>
    <row r="45" spans="1:23" s="109" customFormat="1" ht="15.6" hidden="1" customHeight="1" outlineLevel="1" x14ac:dyDescent="0.25">
      <c r="A45" s="105" t="s">
        <v>95</v>
      </c>
      <c r="B45" s="106">
        <f t="shared" si="85"/>
        <v>0</v>
      </c>
      <c r="C45" s="107">
        <f>IFERROR('4)Ajánlattevői_adatok'!$I$37*'4)Ajánlattevői_adatok'!$I$39,0)</f>
        <v>0</v>
      </c>
      <c r="D45" s="107">
        <f t="shared" ref="D45:V45" si="88">IF(D42&gt;$B$4,0,$C45)</f>
        <v>0</v>
      </c>
      <c r="E45" s="107">
        <f t="shared" si="88"/>
        <v>0</v>
      </c>
      <c r="F45" s="107">
        <f t="shared" si="88"/>
        <v>0</v>
      </c>
      <c r="G45" s="107">
        <f t="shared" si="88"/>
        <v>0</v>
      </c>
      <c r="H45" s="107">
        <f t="shared" si="88"/>
        <v>0</v>
      </c>
      <c r="I45" s="107">
        <f t="shared" si="88"/>
        <v>0</v>
      </c>
      <c r="J45" s="107">
        <f t="shared" si="88"/>
        <v>0</v>
      </c>
      <c r="K45" s="107">
        <f t="shared" si="88"/>
        <v>0</v>
      </c>
      <c r="L45" s="107">
        <f t="shared" si="88"/>
        <v>0</v>
      </c>
      <c r="M45" s="107">
        <f t="shared" si="88"/>
        <v>0</v>
      </c>
      <c r="N45" s="107">
        <f t="shared" si="88"/>
        <v>0</v>
      </c>
      <c r="O45" s="107">
        <f t="shared" si="88"/>
        <v>0</v>
      </c>
      <c r="P45" s="107">
        <f t="shared" si="88"/>
        <v>0</v>
      </c>
      <c r="Q45" s="107">
        <f t="shared" si="88"/>
        <v>0</v>
      </c>
      <c r="R45" s="107">
        <f t="shared" si="88"/>
        <v>0</v>
      </c>
      <c r="S45" s="107">
        <f t="shared" si="88"/>
        <v>0</v>
      </c>
      <c r="T45" s="107">
        <f t="shared" si="88"/>
        <v>0</v>
      </c>
      <c r="U45" s="107">
        <f t="shared" si="88"/>
        <v>0</v>
      </c>
      <c r="V45" s="110">
        <f t="shared" si="88"/>
        <v>0</v>
      </c>
      <c r="W45" s="107">
        <f t="shared" si="87"/>
        <v>0</v>
      </c>
    </row>
    <row r="46" spans="1:23" s="109" customFormat="1" ht="15.6" hidden="1" customHeight="1" outlineLevel="1" x14ac:dyDescent="0.25">
      <c r="A46" s="105" t="s">
        <v>72</v>
      </c>
      <c r="B46" s="106">
        <f t="shared" si="85"/>
        <v>0</v>
      </c>
      <c r="C46" s="107">
        <f>IFERROR(('4)Ajánlattevői_adatok'!$I$42*'4)Ajánlattevői_adatok'!$I$43)+('4)Ajánlattevői_adatok'!$I$44*'4)Ajánlattevői_adatok'!$I$45),0)</f>
        <v>0</v>
      </c>
      <c r="D46" s="107">
        <f t="shared" ref="D46:V46" si="89">IF(D42&gt;$B$4,0,$C46)</f>
        <v>0</v>
      </c>
      <c r="E46" s="107">
        <f t="shared" si="89"/>
        <v>0</v>
      </c>
      <c r="F46" s="107">
        <f t="shared" si="89"/>
        <v>0</v>
      </c>
      <c r="G46" s="107">
        <f t="shared" si="89"/>
        <v>0</v>
      </c>
      <c r="H46" s="107">
        <f t="shared" si="89"/>
        <v>0</v>
      </c>
      <c r="I46" s="107">
        <f t="shared" si="89"/>
        <v>0</v>
      </c>
      <c r="J46" s="107">
        <f t="shared" si="89"/>
        <v>0</v>
      </c>
      <c r="K46" s="107">
        <f t="shared" si="89"/>
        <v>0</v>
      </c>
      <c r="L46" s="107">
        <f t="shared" si="89"/>
        <v>0</v>
      </c>
      <c r="M46" s="107">
        <f t="shared" si="89"/>
        <v>0</v>
      </c>
      <c r="N46" s="107">
        <f t="shared" si="89"/>
        <v>0</v>
      </c>
      <c r="O46" s="107">
        <f t="shared" si="89"/>
        <v>0</v>
      </c>
      <c r="P46" s="107">
        <f t="shared" si="89"/>
        <v>0</v>
      </c>
      <c r="Q46" s="107">
        <f t="shared" si="89"/>
        <v>0</v>
      </c>
      <c r="R46" s="107">
        <f t="shared" si="89"/>
        <v>0</v>
      </c>
      <c r="S46" s="107">
        <f t="shared" si="89"/>
        <v>0</v>
      </c>
      <c r="T46" s="107">
        <f t="shared" si="89"/>
        <v>0</v>
      </c>
      <c r="U46" s="107">
        <f t="shared" si="89"/>
        <v>0</v>
      </c>
      <c r="V46" s="110">
        <f t="shared" si="89"/>
        <v>0</v>
      </c>
      <c r="W46" s="107">
        <f t="shared" si="87"/>
        <v>0</v>
      </c>
    </row>
    <row r="47" spans="1:23" s="109" customFormat="1" ht="15.6" hidden="1" customHeight="1" outlineLevel="1" x14ac:dyDescent="0.25">
      <c r="A47" s="111" t="s">
        <v>73</v>
      </c>
      <c r="B47" s="112">
        <f t="shared" si="85"/>
        <v>0</v>
      </c>
      <c r="C47" s="113">
        <f>IFERROR(SUM('4)Ajánlattevői_adatok'!$I$48:$I$51),0)</f>
        <v>0</v>
      </c>
      <c r="D47" s="113">
        <f>IFERROR('4)Ajánlattevői_adatok'!$I$49+'4)Ajánlattevői_adatok'!$I$51,0)</f>
        <v>0</v>
      </c>
      <c r="E47" s="113">
        <f>IF(E42&gt;$B$4,0,$D47)</f>
        <v>0</v>
      </c>
      <c r="F47" s="113">
        <f t="shared" ref="F47:V47" si="90">IF(F42&gt;$B$4,0,$D47)</f>
        <v>0</v>
      </c>
      <c r="G47" s="113">
        <f t="shared" si="90"/>
        <v>0</v>
      </c>
      <c r="H47" s="113">
        <f t="shared" si="90"/>
        <v>0</v>
      </c>
      <c r="I47" s="113">
        <f t="shared" si="90"/>
        <v>0</v>
      </c>
      <c r="J47" s="113">
        <f t="shared" si="90"/>
        <v>0</v>
      </c>
      <c r="K47" s="113">
        <f t="shared" si="90"/>
        <v>0</v>
      </c>
      <c r="L47" s="113">
        <f t="shared" si="90"/>
        <v>0</v>
      </c>
      <c r="M47" s="113">
        <f t="shared" si="90"/>
        <v>0</v>
      </c>
      <c r="N47" s="113">
        <f t="shared" si="90"/>
        <v>0</v>
      </c>
      <c r="O47" s="113">
        <f t="shared" si="90"/>
        <v>0</v>
      </c>
      <c r="P47" s="113">
        <f t="shared" si="90"/>
        <v>0</v>
      </c>
      <c r="Q47" s="113">
        <f t="shared" si="90"/>
        <v>0</v>
      </c>
      <c r="R47" s="113">
        <f t="shared" si="90"/>
        <v>0</v>
      </c>
      <c r="S47" s="113">
        <f t="shared" si="90"/>
        <v>0</v>
      </c>
      <c r="T47" s="113">
        <f t="shared" si="90"/>
        <v>0</v>
      </c>
      <c r="U47" s="113">
        <f t="shared" si="90"/>
        <v>0</v>
      </c>
      <c r="V47" s="113">
        <f t="shared" si="90"/>
        <v>0</v>
      </c>
      <c r="W47" s="114">
        <f t="shared" si="87"/>
        <v>0</v>
      </c>
    </row>
    <row r="48" spans="1:23" s="118" customFormat="1" ht="15.6" customHeight="1" collapsed="1" x14ac:dyDescent="0.25">
      <c r="A48" s="115" t="s">
        <v>97</v>
      </c>
      <c r="B48" s="116">
        <f t="shared" si="85"/>
        <v>0</v>
      </c>
      <c r="C48" s="116">
        <f t="shared" ref="C48" si="91">SUM(C43:C47)</f>
        <v>0</v>
      </c>
      <c r="D48" s="116">
        <f t="shared" ref="D48" si="92">SUM(D43:D47)</f>
        <v>0</v>
      </c>
      <c r="E48" s="116">
        <f t="shared" ref="E48" si="93">SUM(E43:E47)</f>
        <v>0</v>
      </c>
      <c r="F48" s="116">
        <f t="shared" ref="F48" si="94">SUM(F43:F47)</f>
        <v>0</v>
      </c>
      <c r="G48" s="116">
        <f t="shared" ref="G48" si="95">SUM(G43:G47)</f>
        <v>0</v>
      </c>
      <c r="H48" s="116">
        <f t="shared" ref="H48" si="96">SUM(H43:H47)</f>
        <v>0</v>
      </c>
      <c r="I48" s="116">
        <f t="shared" ref="I48" si="97">SUM(I43:I47)</f>
        <v>0</v>
      </c>
      <c r="J48" s="116">
        <f t="shared" ref="J48" si="98">SUM(J43:J47)</f>
        <v>0</v>
      </c>
      <c r="K48" s="116">
        <f t="shared" ref="K48" si="99">SUM(K43:K47)</f>
        <v>0</v>
      </c>
      <c r="L48" s="116">
        <f t="shared" ref="L48" si="100">SUM(L43:L47)</f>
        <v>0</v>
      </c>
      <c r="M48" s="116">
        <f t="shared" ref="M48" si="101">SUM(M43:M47)</f>
        <v>0</v>
      </c>
      <c r="N48" s="116">
        <f t="shared" ref="N48" si="102">SUM(N43:N47)</f>
        <v>0</v>
      </c>
      <c r="O48" s="116">
        <f t="shared" ref="O48" si="103">SUM(O43:O47)</f>
        <v>0</v>
      </c>
      <c r="P48" s="116">
        <f t="shared" ref="P48" si="104">SUM(P43:P47)</f>
        <v>0</v>
      </c>
      <c r="Q48" s="116">
        <f t="shared" ref="Q48" si="105">SUM(Q43:Q47)</f>
        <v>0</v>
      </c>
      <c r="R48" s="116">
        <f t="shared" ref="R48" si="106">SUM(R43:R47)</f>
        <v>0</v>
      </c>
      <c r="S48" s="116">
        <f t="shared" ref="S48" si="107">SUM(S43:S47)</f>
        <v>0</v>
      </c>
      <c r="T48" s="116">
        <f t="shared" ref="T48" si="108">SUM(T43:T47)</f>
        <v>0</v>
      </c>
      <c r="U48" s="116">
        <f t="shared" ref="U48" si="109">SUM(U43:U47)</f>
        <v>0</v>
      </c>
      <c r="V48" s="117">
        <f t="shared" ref="V48" si="110">SUM(V43:V47)</f>
        <v>0</v>
      </c>
      <c r="W48" s="107">
        <f t="shared" si="87"/>
        <v>0</v>
      </c>
    </row>
    <row r="51" spans="1:23" s="122" customFormat="1" ht="16.2" x14ac:dyDescent="0.35">
      <c r="A51" s="104" t="str">
        <f>'3) Ajánlatkérői_adatok'!$J$14</f>
        <v>Kérjük, válasszon!</v>
      </c>
      <c r="B51" s="119" t="s">
        <v>92</v>
      </c>
      <c r="C51" s="120">
        <v>1</v>
      </c>
      <c r="D51" s="120">
        <v>2</v>
      </c>
      <c r="E51" s="120">
        <v>3</v>
      </c>
      <c r="F51" s="120">
        <v>4</v>
      </c>
      <c r="G51" s="120">
        <v>5</v>
      </c>
      <c r="H51" s="120">
        <v>6</v>
      </c>
      <c r="I51" s="120">
        <v>7</v>
      </c>
      <c r="J51" s="120">
        <v>8</v>
      </c>
      <c r="K51" s="120">
        <v>9</v>
      </c>
      <c r="L51" s="120">
        <v>10</v>
      </c>
      <c r="M51" s="120">
        <v>11</v>
      </c>
      <c r="N51" s="120">
        <v>12</v>
      </c>
      <c r="O51" s="120">
        <v>13</v>
      </c>
      <c r="P51" s="120">
        <v>14</v>
      </c>
      <c r="Q51" s="120">
        <v>15</v>
      </c>
      <c r="R51" s="120">
        <v>16</v>
      </c>
      <c r="S51" s="120">
        <v>17</v>
      </c>
      <c r="T51" s="120">
        <v>18</v>
      </c>
      <c r="U51" s="120">
        <v>19</v>
      </c>
      <c r="V51" s="121">
        <v>20</v>
      </c>
      <c r="W51" s="120" t="s">
        <v>71</v>
      </c>
    </row>
    <row r="52" spans="1:23" s="109" customFormat="1" ht="15.6" hidden="1" customHeight="1" outlineLevel="1" x14ac:dyDescent="0.25">
      <c r="A52" s="105" t="s">
        <v>30</v>
      </c>
      <c r="B52" s="106">
        <f t="shared" ref="B52:B57" si="111">$C52+NPV(diszkont_ráta,$D52:$V52)</f>
        <v>0</v>
      </c>
      <c r="C52" s="107">
        <f>IFERROR('4)Ajánlattevői_adatok'!$J$24*'4)Ajánlattevői_adatok'!$J$10,0)</f>
        <v>0</v>
      </c>
      <c r="D52" s="107">
        <v>0</v>
      </c>
      <c r="E52" s="107">
        <v>0</v>
      </c>
      <c r="F52" s="107">
        <v>0</v>
      </c>
      <c r="G52" s="107">
        <v>0</v>
      </c>
      <c r="H52" s="107">
        <v>0</v>
      </c>
      <c r="I52" s="107">
        <v>0</v>
      </c>
      <c r="J52" s="107">
        <v>0</v>
      </c>
      <c r="K52" s="107">
        <v>0</v>
      </c>
      <c r="L52" s="107">
        <v>0</v>
      </c>
      <c r="M52" s="107">
        <v>0</v>
      </c>
      <c r="N52" s="107">
        <v>0</v>
      </c>
      <c r="O52" s="107">
        <v>0</v>
      </c>
      <c r="P52" s="107">
        <v>0</v>
      </c>
      <c r="Q52" s="107">
        <v>0</v>
      </c>
      <c r="R52" s="107">
        <v>0</v>
      </c>
      <c r="S52" s="107">
        <v>0</v>
      </c>
      <c r="T52" s="107">
        <v>0</v>
      </c>
      <c r="U52" s="107">
        <v>0</v>
      </c>
      <c r="V52" s="108">
        <v>0</v>
      </c>
      <c r="W52" s="107">
        <f>SUM(C52:V52)</f>
        <v>0</v>
      </c>
    </row>
    <row r="53" spans="1:23" s="109" customFormat="1" ht="15.6" hidden="1" customHeight="1" outlineLevel="1" x14ac:dyDescent="0.25">
      <c r="A53" s="105" t="s">
        <v>94</v>
      </c>
      <c r="B53" s="106">
        <f t="shared" si="111"/>
        <v>0</v>
      </c>
      <c r="C53" s="107">
        <f>IFERROR(SUMPRODUCT('4)Ajánlattevői_adatok'!$J$13:$J$21,'4)Ajánlattevői_adatok'!$J$26:$J$34),0)</f>
        <v>0</v>
      </c>
      <c r="D53" s="107">
        <f>IF(D51&gt;$B$4,0,$C53)</f>
        <v>0</v>
      </c>
      <c r="E53" s="107">
        <f t="shared" ref="E53:V53" si="112">IF(E51&gt;$B$4,0,$C53)</f>
        <v>0</v>
      </c>
      <c r="F53" s="107">
        <f t="shared" si="112"/>
        <v>0</v>
      </c>
      <c r="G53" s="107">
        <f t="shared" si="112"/>
        <v>0</v>
      </c>
      <c r="H53" s="107">
        <f t="shared" si="112"/>
        <v>0</v>
      </c>
      <c r="I53" s="107">
        <f t="shared" si="112"/>
        <v>0</v>
      </c>
      <c r="J53" s="107">
        <f t="shared" si="112"/>
        <v>0</v>
      </c>
      <c r="K53" s="107">
        <f t="shared" si="112"/>
        <v>0</v>
      </c>
      <c r="L53" s="107">
        <f t="shared" si="112"/>
        <v>0</v>
      </c>
      <c r="M53" s="107">
        <f t="shared" si="112"/>
        <v>0</v>
      </c>
      <c r="N53" s="107">
        <f t="shared" si="112"/>
        <v>0</v>
      </c>
      <c r="O53" s="107">
        <f t="shared" si="112"/>
        <v>0</v>
      </c>
      <c r="P53" s="107">
        <f t="shared" si="112"/>
        <v>0</v>
      </c>
      <c r="Q53" s="107">
        <f t="shared" si="112"/>
        <v>0</v>
      </c>
      <c r="R53" s="107">
        <f t="shared" si="112"/>
        <v>0</v>
      </c>
      <c r="S53" s="107">
        <f t="shared" si="112"/>
        <v>0</v>
      </c>
      <c r="T53" s="107">
        <f t="shared" si="112"/>
        <v>0</v>
      </c>
      <c r="U53" s="107">
        <f t="shared" si="112"/>
        <v>0</v>
      </c>
      <c r="V53" s="110">
        <f t="shared" si="112"/>
        <v>0</v>
      </c>
      <c r="W53" s="107">
        <f t="shared" ref="W53:W57" si="113">SUM(C53:V53)</f>
        <v>0</v>
      </c>
    </row>
    <row r="54" spans="1:23" s="109" customFormat="1" ht="15.6" hidden="1" customHeight="1" outlineLevel="1" x14ac:dyDescent="0.25">
      <c r="A54" s="105" t="s">
        <v>95</v>
      </c>
      <c r="B54" s="106">
        <f t="shared" si="111"/>
        <v>0</v>
      </c>
      <c r="C54" s="107">
        <f>IFERROR('4)Ajánlattevői_adatok'!$J$37*'4)Ajánlattevői_adatok'!$J$39,0)</f>
        <v>0</v>
      </c>
      <c r="D54" s="107">
        <f t="shared" ref="D54:V54" si="114">IF(D51&gt;$B$4,0,$C54)</f>
        <v>0</v>
      </c>
      <c r="E54" s="107">
        <f t="shared" si="114"/>
        <v>0</v>
      </c>
      <c r="F54" s="107">
        <f t="shared" si="114"/>
        <v>0</v>
      </c>
      <c r="G54" s="107">
        <f t="shared" si="114"/>
        <v>0</v>
      </c>
      <c r="H54" s="107">
        <f t="shared" si="114"/>
        <v>0</v>
      </c>
      <c r="I54" s="107">
        <f t="shared" si="114"/>
        <v>0</v>
      </c>
      <c r="J54" s="107">
        <f t="shared" si="114"/>
        <v>0</v>
      </c>
      <c r="K54" s="107">
        <f t="shared" si="114"/>
        <v>0</v>
      </c>
      <c r="L54" s="107">
        <f t="shared" si="114"/>
        <v>0</v>
      </c>
      <c r="M54" s="107">
        <f t="shared" si="114"/>
        <v>0</v>
      </c>
      <c r="N54" s="107">
        <f t="shared" si="114"/>
        <v>0</v>
      </c>
      <c r="O54" s="107">
        <f t="shared" si="114"/>
        <v>0</v>
      </c>
      <c r="P54" s="107">
        <f t="shared" si="114"/>
        <v>0</v>
      </c>
      <c r="Q54" s="107">
        <f t="shared" si="114"/>
        <v>0</v>
      </c>
      <c r="R54" s="107">
        <f t="shared" si="114"/>
        <v>0</v>
      </c>
      <c r="S54" s="107">
        <f t="shared" si="114"/>
        <v>0</v>
      </c>
      <c r="T54" s="107">
        <f t="shared" si="114"/>
        <v>0</v>
      </c>
      <c r="U54" s="107">
        <f t="shared" si="114"/>
        <v>0</v>
      </c>
      <c r="V54" s="110">
        <f t="shared" si="114"/>
        <v>0</v>
      </c>
      <c r="W54" s="107">
        <f t="shared" si="113"/>
        <v>0</v>
      </c>
    </row>
    <row r="55" spans="1:23" s="109" customFormat="1" ht="15.6" hidden="1" customHeight="1" outlineLevel="1" x14ac:dyDescent="0.25">
      <c r="A55" s="105" t="s">
        <v>72</v>
      </c>
      <c r="B55" s="106">
        <f t="shared" si="111"/>
        <v>0</v>
      </c>
      <c r="C55" s="107">
        <f>IFERROR(('4)Ajánlattevői_adatok'!$J$42*'4)Ajánlattevői_adatok'!$J$43)+('4)Ajánlattevői_adatok'!$J$44*'4)Ajánlattevői_adatok'!$J$45),0)</f>
        <v>0</v>
      </c>
      <c r="D55" s="107">
        <f t="shared" ref="D55:V55" si="115">IF(D51&gt;$B$4,0,$C55)</f>
        <v>0</v>
      </c>
      <c r="E55" s="107">
        <f t="shared" si="115"/>
        <v>0</v>
      </c>
      <c r="F55" s="107">
        <f t="shared" si="115"/>
        <v>0</v>
      </c>
      <c r="G55" s="107">
        <f t="shared" si="115"/>
        <v>0</v>
      </c>
      <c r="H55" s="107">
        <f t="shared" si="115"/>
        <v>0</v>
      </c>
      <c r="I55" s="107">
        <f t="shared" si="115"/>
        <v>0</v>
      </c>
      <c r="J55" s="107">
        <f t="shared" si="115"/>
        <v>0</v>
      </c>
      <c r="K55" s="107">
        <f t="shared" si="115"/>
        <v>0</v>
      </c>
      <c r="L55" s="107">
        <f t="shared" si="115"/>
        <v>0</v>
      </c>
      <c r="M55" s="107">
        <f t="shared" si="115"/>
        <v>0</v>
      </c>
      <c r="N55" s="107">
        <f t="shared" si="115"/>
        <v>0</v>
      </c>
      <c r="O55" s="107">
        <f t="shared" si="115"/>
        <v>0</v>
      </c>
      <c r="P55" s="107">
        <f t="shared" si="115"/>
        <v>0</v>
      </c>
      <c r="Q55" s="107">
        <f t="shared" si="115"/>
        <v>0</v>
      </c>
      <c r="R55" s="107">
        <f t="shared" si="115"/>
        <v>0</v>
      </c>
      <c r="S55" s="107">
        <f t="shared" si="115"/>
        <v>0</v>
      </c>
      <c r="T55" s="107">
        <f t="shared" si="115"/>
        <v>0</v>
      </c>
      <c r="U55" s="107">
        <f t="shared" si="115"/>
        <v>0</v>
      </c>
      <c r="V55" s="110">
        <f t="shared" si="115"/>
        <v>0</v>
      </c>
      <c r="W55" s="107">
        <f t="shared" si="113"/>
        <v>0</v>
      </c>
    </row>
    <row r="56" spans="1:23" s="109" customFormat="1" ht="15.6" hidden="1" customHeight="1" outlineLevel="1" x14ac:dyDescent="0.25">
      <c r="A56" s="111" t="s">
        <v>73</v>
      </c>
      <c r="B56" s="112">
        <f t="shared" si="111"/>
        <v>0</v>
      </c>
      <c r="C56" s="113">
        <f>IFERROR(SUM('4)Ajánlattevői_adatok'!$J$48:$J$51),0)</f>
        <v>0</v>
      </c>
      <c r="D56" s="113">
        <f>IFERROR('4)Ajánlattevői_adatok'!$J$49+'4)Ajánlattevői_adatok'!$J$51,0)</f>
        <v>0</v>
      </c>
      <c r="E56" s="113">
        <f>IF(E51&gt;$B$4,0,$D56)</f>
        <v>0</v>
      </c>
      <c r="F56" s="113">
        <f t="shared" ref="F56:V56" si="116">IF(F51&gt;$B$4,0,$D56)</f>
        <v>0</v>
      </c>
      <c r="G56" s="113">
        <f t="shared" si="116"/>
        <v>0</v>
      </c>
      <c r="H56" s="113">
        <f t="shared" si="116"/>
        <v>0</v>
      </c>
      <c r="I56" s="113">
        <f t="shared" si="116"/>
        <v>0</v>
      </c>
      <c r="J56" s="113">
        <f t="shared" si="116"/>
        <v>0</v>
      </c>
      <c r="K56" s="113">
        <f t="shared" si="116"/>
        <v>0</v>
      </c>
      <c r="L56" s="113">
        <f t="shared" si="116"/>
        <v>0</v>
      </c>
      <c r="M56" s="113">
        <f t="shared" si="116"/>
        <v>0</v>
      </c>
      <c r="N56" s="113">
        <f t="shared" si="116"/>
        <v>0</v>
      </c>
      <c r="O56" s="113">
        <f t="shared" si="116"/>
        <v>0</v>
      </c>
      <c r="P56" s="113">
        <f t="shared" si="116"/>
        <v>0</v>
      </c>
      <c r="Q56" s="113">
        <f t="shared" si="116"/>
        <v>0</v>
      </c>
      <c r="R56" s="113">
        <f t="shared" si="116"/>
        <v>0</v>
      </c>
      <c r="S56" s="113">
        <f t="shared" si="116"/>
        <v>0</v>
      </c>
      <c r="T56" s="113">
        <f t="shared" si="116"/>
        <v>0</v>
      </c>
      <c r="U56" s="113">
        <f t="shared" si="116"/>
        <v>0</v>
      </c>
      <c r="V56" s="113">
        <f t="shared" si="116"/>
        <v>0</v>
      </c>
      <c r="W56" s="114">
        <f t="shared" si="113"/>
        <v>0</v>
      </c>
    </row>
    <row r="57" spans="1:23" s="118" customFormat="1" ht="15.6" customHeight="1" collapsed="1" x14ac:dyDescent="0.25">
      <c r="A57" s="115" t="s">
        <v>97</v>
      </c>
      <c r="B57" s="116">
        <f t="shared" si="111"/>
        <v>0</v>
      </c>
      <c r="C57" s="116">
        <f t="shared" ref="C57" si="117">SUM(C52:C56)</f>
        <v>0</v>
      </c>
      <c r="D57" s="116">
        <f t="shared" ref="D57" si="118">SUM(D52:D56)</f>
        <v>0</v>
      </c>
      <c r="E57" s="116">
        <f t="shared" ref="E57" si="119">SUM(E52:E56)</f>
        <v>0</v>
      </c>
      <c r="F57" s="116">
        <f t="shared" ref="F57" si="120">SUM(F52:F56)</f>
        <v>0</v>
      </c>
      <c r="G57" s="116">
        <f t="shared" ref="G57" si="121">SUM(G52:G56)</f>
        <v>0</v>
      </c>
      <c r="H57" s="116">
        <f t="shared" ref="H57" si="122">SUM(H52:H56)</f>
        <v>0</v>
      </c>
      <c r="I57" s="116">
        <f t="shared" ref="I57" si="123">SUM(I52:I56)</f>
        <v>0</v>
      </c>
      <c r="J57" s="116">
        <f t="shared" ref="J57" si="124">SUM(J52:J56)</f>
        <v>0</v>
      </c>
      <c r="K57" s="116">
        <f t="shared" ref="K57" si="125">SUM(K52:K56)</f>
        <v>0</v>
      </c>
      <c r="L57" s="116">
        <f t="shared" ref="L57" si="126">SUM(L52:L56)</f>
        <v>0</v>
      </c>
      <c r="M57" s="116">
        <f t="shared" ref="M57" si="127">SUM(M52:M56)</f>
        <v>0</v>
      </c>
      <c r="N57" s="116">
        <f t="shared" ref="N57" si="128">SUM(N52:N56)</f>
        <v>0</v>
      </c>
      <c r="O57" s="116">
        <f t="shared" ref="O57" si="129">SUM(O52:O56)</f>
        <v>0</v>
      </c>
      <c r="P57" s="116">
        <f t="shared" ref="P57" si="130">SUM(P52:P56)</f>
        <v>0</v>
      </c>
      <c r="Q57" s="116">
        <f t="shared" ref="Q57" si="131">SUM(Q52:Q56)</f>
        <v>0</v>
      </c>
      <c r="R57" s="116">
        <f t="shared" ref="R57" si="132">SUM(R52:R56)</f>
        <v>0</v>
      </c>
      <c r="S57" s="116">
        <f t="shared" ref="S57" si="133">SUM(S52:S56)</f>
        <v>0</v>
      </c>
      <c r="T57" s="116">
        <f t="shared" ref="T57" si="134">SUM(T52:T56)</f>
        <v>0</v>
      </c>
      <c r="U57" s="116">
        <f t="shared" ref="U57" si="135">SUM(U52:U56)</f>
        <v>0</v>
      </c>
      <c r="V57" s="117">
        <f t="shared" ref="V57" si="136">SUM(V52:V56)</f>
        <v>0</v>
      </c>
      <c r="W57" s="107">
        <f t="shared" si="113"/>
        <v>0</v>
      </c>
    </row>
    <row r="60" spans="1:23" s="122" customFormat="1" ht="16.2" x14ac:dyDescent="0.35">
      <c r="A60" s="104" t="str">
        <f>'3) Ajánlatkérői_adatok'!$K$14</f>
        <v>Kérjük, válasszon!</v>
      </c>
      <c r="B60" s="119" t="s">
        <v>92</v>
      </c>
      <c r="C60" s="120">
        <v>1</v>
      </c>
      <c r="D60" s="120">
        <v>2</v>
      </c>
      <c r="E60" s="120">
        <v>3</v>
      </c>
      <c r="F60" s="120">
        <v>4</v>
      </c>
      <c r="G60" s="120">
        <v>5</v>
      </c>
      <c r="H60" s="120">
        <v>6</v>
      </c>
      <c r="I60" s="120">
        <v>7</v>
      </c>
      <c r="J60" s="120">
        <v>8</v>
      </c>
      <c r="K60" s="120">
        <v>9</v>
      </c>
      <c r="L60" s="120">
        <v>10</v>
      </c>
      <c r="M60" s="120">
        <v>11</v>
      </c>
      <c r="N60" s="120">
        <v>12</v>
      </c>
      <c r="O60" s="120">
        <v>13</v>
      </c>
      <c r="P60" s="120">
        <v>14</v>
      </c>
      <c r="Q60" s="120">
        <v>15</v>
      </c>
      <c r="R60" s="120">
        <v>16</v>
      </c>
      <c r="S60" s="120">
        <v>17</v>
      </c>
      <c r="T60" s="120">
        <v>18</v>
      </c>
      <c r="U60" s="120">
        <v>19</v>
      </c>
      <c r="V60" s="121">
        <v>20</v>
      </c>
      <c r="W60" s="120" t="s">
        <v>71</v>
      </c>
    </row>
    <row r="61" spans="1:23" s="109" customFormat="1" ht="15.6" hidden="1" customHeight="1" outlineLevel="1" x14ac:dyDescent="0.25">
      <c r="A61" s="105" t="s">
        <v>30</v>
      </c>
      <c r="B61" s="106">
        <f t="shared" ref="B61:B66" si="137">$C61+NPV(diszkont_ráta,$D61:$V61)</f>
        <v>0</v>
      </c>
      <c r="C61" s="107">
        <f>IFERROR('4)Ajánlattevői_adatok'!$K$24*'4)Ajánlattevői_adatok'!$K$10,0)</f>
        <v>0</v>
      </c>
      <c r="D61" s="107">
        <v>0</v>
      </c>
      <c r="E61" s="107">
        <v>0</v>
      </c>
      <c r="F61" s="107">
        <v>0</v>
      </c>
      <c r="G61" s="107">
        <v>0</v>
      </c>
      <c r="H61" s="107">
        <v>0</v>
      </c>
      <c r="I61" s="107">
        <v>0</v>
      </c>
      <c r="J61" s="107">
        <v>0</v>
      </c>
      <c r="K61" s="107">
        <v>0</v>
      </c>
      <c r="L61" s="107">
        <v>0</v>
      </c>
      <c r="M61" s="107">
        <v>0</v>
      </c>
      <c r="N61" s="107">
        <v>0</v>
      </c>
      <c r="O61" s="107">
        <v>0</v>
      </c>
      <c r="P61" s="107">
        <v>0</v>
      </c>
      <c r="Q61" s="107">
        <v>0</v>
      </c>
      <c r="R61" s="107">
        <v>0</v>
      </c>
      <c r="S61" s="107">
        <v>0</v>
      </c>
      <c r="T61" s="107">
        <v>0</v>
      </c>
      <c r="U61" s="107">
        <v>0</v>
      </c>
      <c r="V61" s="108">
        <v>0</v>
      </c>
      <c r="W61" s="107">
        <f>SUM(C61:V61)</f>
        <v>0</v>
      </c>
    </row>
    <row r="62" spans="1:23" s="109" customFormat="1" ht="15.6" hidden="1" customHeight="1" outlineLevel="1" x14ac:dyDescent="0.25">
      <c r="A62" s="105" t="s">
        <v>94</v>
      </c>
      <c r="B62" s="106">
        <f t="shared" si="137"/>
        <v>0</v>
      </c>
      <c r="C62" s="107">
        <f>IFERROR(SUMPRODUCT('4)Ajánlattevői_adatok'!$K$13:$K$21,'4)Ajánlattevői_adatok'!$K$26:$K$34),0)</f>
        <v>0</v>
      </c>
      <c r="D62" s="107">
        <f>IF(D60&gt;$B$4,0,$C62)</f>
        <v>0</v>
      </c>
      <c r="E62" s="107">
        <f t="shared" ref="E62:V62" si="138">IF(E60&gt;$B$4,0,$C62)</f>
        <v>0</v>
      </c>
      <c r="F62" s="107">
        <f t="shared" si="138"/>
        <v>0</v>
      </c>
      <c r="G62" s="107">
        <f t="shared" si="138"/>
        <v>0</v>
      </c>
      <c r="H62" s="107">
        <f t="shared" si="138"/>
        <v>0</v>
      </c>
      <c r="I62" s="107">
        <f t="shared" si="138"/>
        <v>0</v>
      </c>
      <c r="J62" s="107">
        <f t="shared" si="138"/>
        <v>0</v>
      </c>
      <c r="K62" s="107">
        <f t="shared" si="138"/>
        <v>0</v>
      </c>
      <c r="L62" s="107">
        <f t="shared" si="138"/>
        <v>0</v>
      </c>
      <c r="M62" s="107">
        <f t="shared" si="138"/>
        <v>0</v>
      </c>
      <c r="N62" s="107">
        <f t="shared" si="138"/>
        <v>0</v>
      </c>
      <c r="O62" s="107">
        <f t="shared" si="138"/>
        <v>0</v>
      </c>
      <c r="P62" s="107">
        <f t="shared" si="138"/>
        <v>0</v>
      </c>
      <c r="Q62" s="107">
        <f t="shared" si="138"/>
        <v>0</v>
      </c>
      <c r="R62" s="107">
        <f t="shared" si="138"/>
        <v>0</v>
      </c>
      <c r="S62" s="107">
        <f t="shared" si="138"/>
        <v>0</v>
      </c>
      <c r="T62" s="107">
        <f t="shared" si="138"/>
        <v>0</v>
      </c>
      <c r="U62" s="107">
        <f t="shared" si="138"/>
        <v>0</v>
      </c>
      <c r="V62" s="110">
        <f t="shared" si="138"/>
        <v>0</v>
      </c>
      <c r="W62" s="107">
        <f t="shared" ref="W62:W66" si="139">SUM(C62:V62)</f>
        <v>0</v>
      </c>
    </row>
    <row r="63" spans="1:23" s="109" customFormat="1" ht="15.6" hidden="1" customHeight="1" outlineLevel="1" x14ac:dyDescent="0.25">
      <c r="A63" s="105" t="s">
        <v>95</v>
      </c>
      <c r="B63" s="106">
        <f t="shared" si="137"/>
        <v>0</v>
      </c>
      <c r="C63" s="107">
        <f>IFERROR('4)Ajánlattevői_adatok'!$K$37*'4)Ajánlattevői_adatok'!$K$39,0)</f>
        <v>0</v>
      </c>
      <c r="D63" s="107">
        <f t="shared" ref="D63:V63" si="140">IF(D60&gt;$B$4,0,$C63)</f>
        <v>0</v>
      </c>
      <c r="E63" s="107">
        <f t="shared" si="140"/>
        <v>0</v>
      </c>
      <c r="F63" s="107">
        <f t="shared" si="140"/>
        <v>0</v>
      </c>
      <c r="G63" s="107">
        <f t="shared" si="140"/>
        <v>0</v>
      </c>
      <c r="H63" s="107">
        <f t="shared" si="140"/>
        <v>0</v>
      </c>
      <c r="I63" s="107">
        <f t="shared" si="140"/>
        <v>0</v>
      </c>
      <c r="J63" s="107">
        <f t="shared" si="140"/>
        <v>0</v>
      </c>
      <c r="K63" s="107">
        <f t="shared" si="140"/>
        <v>0</v>
      </c>
      <c r="L63" s="107">
        <f t="shared" si="140"/>
        <v>0</v>
      </c>
      <c r="M63" s="107">
        <f t="shared" si="140"/>
        <v>0</v>
      </c>
      <c r="N63" s="107">
        <f t="shared" si="140"/>
        <v>0</v>
      </c>
      <c r="O63" s="107">
        <f t="shared" si="140"/>
        <v>0</v>
      </c>
      <c r="P63" s="107">
        <f t="shared" si="140"/>
        <v>0</v>
      </c>
      <c r="Q63" s="107">
        <f t="shared" si="140"/>
        <v>0</v>
      </c>
      <c r="R63" s="107">
        <f t="shared" si="140"/>
        <v>0</v>
      </c>
      <c r="S63" s="107">
        <f t="shared" si="140"/>
        <v>0</v>
      </c>
      <c r="T63" s="107">
        <f t="shared" si="140"/>
        <v>0</v>
      </c>
      <c r="U63" s="107">
        <f t="shared" si="140"/>
        <v>0</v>
      </c>
      <c r="V63" s="110">
        <f t="shared" si="140"/>
        <v>0</v>
      </c>
      <c r="W63" s="107">
        <f t="shared" si="139"/>
        <v>0</v>
      </c>
    </row>
    <row r="64" spans="1:23" s="109" customFormat="1" ht="15.6" hidden="1" customHeight="1" outlineLevel="1" x14ac:dyDescent="0.25">
      <c r="A64" s="105" t="s">
        <v>72</v>
      </c>
      <c r="B64" s="106">
        <f t="shared" si="137"/>
        <v>0</v>
      </c>
      <c r="C64" s="107">
        <f>IFERROR(('4)Ajánlattevői_adatok'!$K$42*'4)Ajánlattevői_adatok'!$K$43)+('4)Ajánlattevői_adatok'!$K$44*'4)Ajánlattevői_adatok'!$K$45),0)</f>
        <v>0</v>
      </c>
      <c r="D64" s="107">
        <f t="shared" ref="D64:V64" si="141">IF(D60&gt;$B$4,0,$C64)</f>
        <v>0</v>
      </c>
      <c r="E64" s="107">
        <f t="shared" si="141"/>
        <v>0</v>
      </c>
      <c r="F64" s="107">
        <f t="shared" si="141"/>
        <v>0</v>
      </c>
      <c r="G64" s="107">
        <f t="shared" si="141"/>
        <v>0</v>
      </c>
      <c r="H64" s="107">
        <f t="shared" si="141"/>
        <v>0</v>
      </c>
      <c r="I64" s="107">
        <f t="shared" si="141"/>
        <v>0</v>
      </c>
      <c r="J64" s="107">
        <f t="shared" si="141"/>
        <v>0</v>
      </c>
      <c r="K64" s="107">
        <f t="shared" si="141"/>
        <v>0</v>
      </c>
      <c r="L64" s="107">
        <f t="shared" si="141"/>
        <v>0</v>
      </c>
      <c r="M64" s="107">
        <f t="shared" si="141"/>
        <v>0</v>
      </c>
      <c r="N64" s="107">
        <f t="shared" si="141"/>
        <v>0</v>
      </c>
      <c r="O64" s="107">
        <f t="shared" si="141"/>
        <v>0</v>
      </c>
      <c r="P64" s="107">
        <f t="shared" si="141"/>
        <v>0</v>
      </c>
      <c r="Q64" s="107">
        <f t="shared" si="141"/>
        <v>0</v>
      </c>
      <c r="R64" s="107">
        <f t="shared" si="141"/>
        <v>0</v>
      </c>
      <c r="S64" s="107">
        <f t="shared" si="141"/>
        <v>0</v>
      </c>
      <c r="T64" s="107">
        <f t="shared" si="141"/>
        <v>0</v>
      </c>
      <c r="U64" s="107">
        <f t="shared" si="141"/>
        <v>0</v>
      </c>
      <c r="V64" s="110">
        <f t="shared" si="141"/>
        <v>0</v>
      </c>
      <c r="W64" s="107">
        <f t="shared" si="139"/>
        <v>0</v>
      </c>
    </row>
    <row r="65" spans="1:23" s="109" customFormat="1" ht="15.6" hidden="1" customHeight="1" outlineLevel="1" x14ac:dyDescent="0.25">
      <c r="A65" s="111" t="s">
        <v>73</v>
      </c>
      <c r="B65" s="112">
        <f t="shared" si="137"/>
        <v>0</v>
      </c>
      <c r="C65" s="113">
        <f>IFERROR(SUM('4)Ajánlattevői_adatok'!$K$48:$K$51),0)</f>
        <v>0</v>
      </c>
      <c r="D65" s="113">
        <f>IFERROR('4)Ajánlattevői_adatok'!$K$49+'4)Ajánlattevői_adatok'!$K$51,0)</f>
        <v>0</v>
      </c>
      <c r="E65" s="113">
        <f>IF(E60&gt;$B$4,0,$D65)</f>
        <v>0</v>
      </c>
      <c r="F65" s="113">
        <f t="shared" ref="F65:V65" si="142">IF(F60&gt;$B$4,0,$D65)</f>
        <v>0</v>
      </c>
      <c r="G65" s="113">
        <f t="shared" si="142"/>
        <v>0</v>
      </c>
      <c r="H65" s="113">
        <f t="shared" si="142"/>
        <v>0</v>
      </c>
      <c r="I65" s="113">
        <f t="shared" si="142"/>
        <v>0</v>
      </c>
      <c r="J65" s="113">
        <f t="shared" si="142"/>
        <v>0</v>
      </c>
      <c r="K65" s="113">
        <f t="shared" si="142"/>
        <v>0</v>
      </c>
      <c r="L65" s="113">
        <f t="shared" si="142"/>
        <v>0</v>
      </c>
      <c r="M65" s="113">
        <f t="shared" si="142"/>
        <v>0</v>
      </c>
      <c r="N65" s="113">
        <f t="shared" si="142"/>
        <v>0</v>
      </c>
      <c r="O65" s="113">
        <f t="shared" si="142"/>
        <v>0</v>
      </c>
      <c r="P65" s="113">
        <f t="shared" si="142"/>
        <v>0</v>
      </c>
      <c r="Q65" s="113">
        <f t="shared" si="142"/>
        <v>0</v>
      </c>
      <c r="R65" s="113">
        <f t="shared" si="142"/>
        <v>0</v>
      </c>
      <c r="S65" s="113">
        <f t="shared" si="142"/>
        <v>0</v>
      </c>
      <c r="T65" s="113">
        <f t="shared" si="142"/>
        <v>0</v>
      </c>
      <c r="U65" s="113">
        <f t="shared" si="142"/>
        <v>0</v>
      </c>
      <c r="V65" s="113">
        <f t="shared" si="142"/>
        <v>0</v>
      </c>
      <c r="W65" s="114">
        <f t="shared" si="139"/>
        <v>0</v>
      </c>
    </row>
    <row r="66" spans="1:23" s="118" customFormat="1" ht="15.6" customHeight="1" collapsed="1" x14ac:dyDescent="0.25">
      <c r="A66" s="115" t="s">
        <v>97</v>
      </c>
      <c r="B66" s="116">
        <f t="shared" si="137"/>
        <v>0</v>
      </c>
      <c r="C66" s="116">
        <f t="shared" ref="C66" si="143">SUM(C61:C65)</f>
        <v>0</v>
      </c>
      <c r="D66" s="116">
        <f t="shared" ref="D66" si="144">SUM(D61:D65)</f>
        <v>0</v>
      </c>
      <c r="E66" s="116">
        <f t="shared" ref="E66" si="145">SUM(E61:E65)</f>
        <v>0</v>
      </c>
      <c r="F66" s="116">
        <f t="shared" ref="F66" si="146">SUM(F61:F65)</f>
        <v>0</v>
      </c>
      <c r="G66" s="116">
        <f t="shared" ref="G66" si="147">SUM(G61:G65)</f>
        <v>0</v>
      </c>
      <c r="H66" s="116">
        <f t="shared" ref="H66" si="148">SUM(H61:H65)</f>
        <v>0</v>
      </c>
      <c r="I66" s="116">
        <f t="shared" ref="I66" si="149">SUM(I61:I65)</f>
        <v>0</v>
      </c>
      <c r="J66" s="116">
        <f t="shared" ref="J66" si="150">SUM(J61:J65)</f>
        <v>0</v>
      </c>
      <c r="K66" s="116">
        <f t="shared" ref="K66" si="151">SUM(K61:K65)</f>
        <v>0</v>
      </c>
      <c r="L66" s="116">
        <f t="shared" ref="L66" si="152">SUM(L61:L65)</f>
        <v>0</v>
      </c>
      <c r="M66" s="116">
        <f t="shared" ref="M66" si="153">SUM(M61:M65)</f>
        <v>0</v>
      </c>
      <c r="N66" s="116">
        <f t="shared" ref="N66" si="154">SUM(N61:N65)</f>
        <v>0</v>
      </c>
      <c r="O66" s="116">
        <f t="shared" ref="O66" si="155">SUM(O61:O65)</f>
        <v>0</v>
      </c>
      <c r="P66" s="116">
        <f t="shared" ref="P66" si="156">SUM(P61:P65)</f>
        <v>0</v>
      </c>
      <c r="Q66" s="116">
        <f t="shared" ref="Q66" si="157">SUM(Q61:Q65)</f>
        <v>0</v>
      </c>
      <c r="R66" s="116">
        <f t="shared" ref="R66" si="158">SUM(R61:R65)</f>
        <v>0</v>
      </c>
      <c r="S66" s="116">
        <f t="shared" ref="S66" si="159">SUM(S61:S65)</f>
        <v>0</v>
      </c>
      <c r="T66" s="116">
        <f t="shared" ref="T66" si="160">SUM(T61:T65)</f>
        <v>0</v>
      </c>
      <c r="U66" s="116">
        <f t="shared" ref="U66" si="161">SUM(U61:U65)</f>
        <v>0</v>
      </c>
      <c r="V66" s="117">
        <f t="shared" ref="V66" si="162">SUM(V61:V65)</f>
        <v>0</v>
      </c>
      <c r="W66" s="107">
        <f t="shared" si="139"/>
        <v>0</v>
      </c>
    </row>
    <row r="69" spans="1:23" s="122" customFormat="1" ht="16.2" x14ac:dyDescent="0.35">
      <c r="A69" s="104" t="str">
        <f>'3) Ajánlatkérői_adatok'!$L$14</f>
        <v>Kérjük, válasszon!</v>
      </c>
      <c r="B69" s="119" t="s">
        <v>92</v>
      </c>
      <c r="C69" s="120">
        <v>1</v>
      </c>
      <c r="D69" s="120">
        <v>2</v>
      </c>
      <c r="E69" s="120">
        <v>3</v>
      </c>
      <c r="F69" s="120">
        <v>4</v>
      </c>
      <c r="G69" s="120">
        <v>5</v>
      </c>
      <c r="H69" s="120">
        <v>6</v>
      </c>
      <c r="I69" s="120">
        <v>7</v>
      </c>
      <c r="J69" s="120">
        <v>8</v>
      </c>
      <c r="K69" s="120">
        <v>9</v>
      </c>
      <c r="L69" s="120">
        <v>10</v>
      </c>
      <c r="M69" s="120">
        <v>11</v>
      </c>
      <c r="N69" s="120">
        <v>12</v>
      </c>
      <c r="O69" s="120">
        <v>13</v>
      </c>
      <c r="P69" s="120">
        <v>14</v>
      </c>
      <c r="Q69" s="120">
        <v>15</v>
      </c>
      <c r="R69" s="120">
        <v>16</v>
      </c>
      <c r="S69" s="120">
        <v>17</v>
      </c>
      <c r="T69" s="120">
        <v>18</v>
      </c>
      <c r="U69" s="120">
        <v>19</v>
      </c>
      <c r="V69" s="121">
        <v>20</v>
      </c>
      <c r="W69" s="120" t="s">
        <v>71</v>
      </c>
    </row>
    <row r="70" spans="1:23" s="109" customFormat="1" ht="15.6" hidden="1" customHeight="1" outlineLevel="1" x14ac:dyDescent="0.25">
      <c r="A70" s="105" t="s">
        <v>30</v>
      </c>
      <c r="B70" s="106">
        <f t="shared" ref="B70:B75" si="163">$C70+NPV(diszkont_ráta,$D70:$V70)</f>
        <v>0</v>
      </c>
      <c r="C70" s="107">
        <f>IFERROR('4)Ajánlattevői_adatok'!$L$24*'4)Ajánlattevői_adatok'!$L$10,0)</f>
        <v>0</v>
      </c>
      <c r="D70" s="107">
        <v>0</v>
      </c>
      <c r="E70" s="107">
        <v>0</v>
      </c>
      <c r="F70" s="107">
        <v>0</v>
      </c>
      <c r="G70" s="107">
        <v>0</v>
      </c>
      <c r="H70" s="107">
        <v>0</v>
      </c>
      <c r="I70" s="107">
        <v>0</v>
      </c>
      <c r="J70" s="107">
        <v>0</v>
      </c>
      <c r="K70" s="107">
        <v>0</v>
      </c>
      <c r="L70" s="107">
        <v>0</v>
      </c>
      <c r="M70" s="107">
        <v>0</v>
      </c>
      <c r="N70" s="107">
        <v>0</v>
      </c>
      <c r="O70" s="107">
        <v>0</v>
      </c>
      <c r="P70" s="107">
        <v>0</v>
      </c>
      <c r="Q70" s="107">
        <v>0</v>
      </c>
      <c r="R70" s="107">
        <v>0</v>
      </c>
      <c r="S70" s="107">
        <v>0</v>
      </c>
      <c r="T70" s="107">
        <v>0</v>
      </c>
      <c r="U70" s="107">
        <v>0</v>
      </c>
      <c r="V70" s="108">
        <v>0</v>
      </c>
      <c r="W70" s="107">
        <f>SUM(C70:V70)</f>
        <v>0</v>
      </c>
    </row>
    <row r="71" spans="1:23" s="109" customFormat="1" ht="15.6" hidden="1" customHeight="1" outlineLevel="1" x14ac:dyDescent="0.25">
      <c r="A71" s="105" t="s">
        <v>94</v>
      </c>
      <c r="B71" s="106">
        <f t="shared" si="163"/>
        <v>0</v>
      </c>
      <c r="C71" s="107">
        <f>IFERROR(SUMPRODUCT('4)Ajánlattevői_adatok'!$L$13:$L$21,'4)Ajánlattevői_adatok'!$L$26:$L$34),0)</f>
        <v>0</v>
      </c>
      <c r="D71" s="107">
        <f>IF(D69&gt;$B$4,0,$C71)</f>
        <v>0</v>
      </c>
      <c r="E71" s="107">
        <f t="shared" ref="E71:V71" si="164">IF(E69&gt;$B$4,0,$C71)</f>
        <v>0</v>
      </c>
      <c r="F71" s="107">
        <f t="shared" si="164"/>
        <v>0</v>
      </c>
      <c r="G71" s="107">
        <f t="shared" si="164"/>
        <v>0</v>
      </c>
      <c r="H71" s="107">
        <f t="shared" si="164"/>
        <v>0</v>
      </c>
      <c r="I71" s="107">
        <f t="shared" si="164"/>
        <v>0</v>
      </c>
      <c r="J71" s="107">
        <f t="shared" si="164"/>
        <v>0</v>
      </c>
      <c r="K71" s="107">
        <f t="shared" si="164"/>
        <v>0</v>
      </c>
      <c r="L71" s="107">
        <f t="shared" si="164"/>
        <v>0</v>
      </c>
      <c r="M71" s="107">
        <f t="shared" si="164"/>
        <v>0</v>
      </c>
      <c r="N71" s="107">
        <f t="shared" si="164"/>
        <v>0</v>
      </c>
      <c r="O71" s="107">
        <f t="shared" si="164"/>
        <v>0</v>
      </c>
      <c r="P71" s="107">
        <f t="shared" si="164"/>
        <v>0</v>
      </c>
      <c r="Q71" s="107">
        <f t="shared" si="164"/>
        <v>0</v>
      </c>
      <c r="R71" s="107">
        <f t="shared" si="164"/>
        <v>0</v>
      </c>
      <c r="S71" s="107">
        <f t="shared" si="164"/>
        <v>0</v>
      </c>
      <c r="T71" s="107">
        <f t="shared" si="164"/>
        <v>0</v>
      </c>
      <c r="U71" s="107">
        <f t="shared" si="164"/>
        <v>0</v>
      </c>
      <c r="V71" s="110">
        <f t="shared" si="164"/>
        <v>0</v>
      </c>
      <c r="W71" s="107">
        <f t="shared" ref="W71:W75" si="165">SUM(C71:V71)</f>
        <v>0</v>
      </c>
    </row>
    <row r="72" spans="1:23" s="109" customFormat="1" ht="15.6" hidden="1" customHeight="1" outlineLevel="1" x14ac:dyDescent="0.25">
      <c r="A72" s="105" t="s">
        <v>95</v>
      </c>
      <c r="B72" s="106">
        <f t="shared" si="163"/>
        <v>0</v>
      </c>
      <c r="C72" s="107">
        <f>IFERROR('4)Ajánlattevői_adatok'!$L$37*'4)Ajánlattevői_adatok'!$L$39,0)</f>
        <v>0</v>
      </c>
      <c r="D72" s="107">
        <f t="shared" ref="D72:V72" si="166">IF(D69&gt;$B$4,0,$C72)</f>
        <v>0</v>
      </c>
      <c r="E72" s="107">
        <f t="shared" si="166"/>
        <v>0</v>
      </c>
      <c r="F72" s="107">
        <f t="shared" si="166"/>
        <v>0</v>
      </c>
      <c r="G72" s="107">
        <f t="shared" si="166"/>
        <v>0</v>
      </c>
      <c r="H72" s="107">
        <f t="shared" si="166"/>
        <v>0</v>
      </c>
      <c r="I72" s="107">
        <f t="shared" si="166"/>
        <v>0</v>
      </c>
      <c r="J72" s="107">
        <f t="shared" si="166"/>
        <v>0</v>
      </c>
      <c r="K72" s="107">
        <f t="shared" si="166"/>
        <v>0</v>
      </c>
      <c r="L72" s="107">
        <f t="shared" si="166"/>
        <v>0</v>
      </c>
      <c r="M72" s="107">
        <f t="shared" si="166"/>
        <v>0</v>
      </c>
      <c r="N72" s="107">
        <f t="shared" si="166"/>
        <v>0</v>
      </c>
      <c r="O72" s="107">
        <f t="shared" si="166"/>
        <v>0</v>
      </c>
      <c r="P72" s="107">
        <f t="shared" si="166"/>
        <v>0</v>
      </c>
      <c r="Q72" s="107">
        <f t="shared" si="166"/>
        <v>0</v>
      </c>
      <c r="R72" s="107">
        <f t="shared" si="166"/>
        <v>0</v>
      </c>
      <c r="S72" s="107">
        <f t="shared" si="166"/>
        <v>0</v>
      </c>
      <c r="T72" s="107">
        <f t="shared" si="166"/>
        <v>0</v>
      </c>
      <c r="U72" s="107">
        <f t="shared" si="166"/>
        <v>0</v>
      </c>
      <c r="V72" s="110">
        <f t="shared" si="166"/>
        <v>0</v>
      </c>
      <c r="W72" s="107">
        <f t="shared" si="165"/>
        <v>0</v>
      </c>
    </row>
    <row r="73" spans="1:23" s="109" customFormat="1" ht="15.6" hidden="1" customHeight="1" outlineLevel="1" x14ac:dyDescent="0.25">
      <c r="A73" s="105" t="s">
        <v>72</v>
      </c>
      <c r="B73" s="106">
        <f t="shared" si="163"/>
        <v>0</v>
      </c>
      <c r="C73" s="107">
        <f>IFERROR(('4)Ajánlattevői_adatok'!$L$42*'4)Ajánlattevői_adatok'!$L$43)+('4)Ajánlattevői_adatok'!$L$44*'4)Ajánlattevői_adatok'!$L$45),0)</f>
        <v>0</v>
      </c>
      <c r="D73" s="107">
        <f t="shared" ref="D73:V73" si="167">IF(D69&gt;$B$4,0,$C73)</f>
        <v>0</v>
      </c>
      <c r="E73" s="107">
        <f t="shared" si="167"/>
        <v>0</v>
      </c>
      <c r="F73" s="107">
        <f t="shared" si="167"/>
        <v>0</v>
      </c>
      <c r="G73" s="107">
        <f t="shared" si="167"/>
        <v>0</v>
      </c>
      <c r="H73" s="107">
        <f t="shared" si="167"/>
        <v>0</v>
      </c>
      <c r="I73" s="107">
        <f t="shared" si="167"/>
        <v>0</v>
      </c>
      <c r="J73" s="107">
        <f t="shared" si="167"/>
        <v>0</v>
      </c>
      <c r="K73" s="107">
        <f t="shared" si="167"/>
        <v>0</v>
      </c>
      <c r="L73" s="107">
        <f t="shared" si="167"/>
        <v>0</v>
      </c>
      <c r="M73" s="107">
        <f t="shared" si="167"/>
        <v>0</v>
      </c>
      <c r="N73" s="107">
        <f t="shared" si="167"/>
        <v>0</v>
      </c>
      <c r="O73" s="107">
        <f t="shared" si="167"/>
        <v>0</v>
      </c>
      <c r="P73" s="107">
        <f t="shared" si="167"/>
        <v>0</v>
      </c>
      <c r="Q73" s="107">
        <f t="shared" si="167"/>
        <v>0</v>
      </c>
      <c r="R73" s="107">
        <f t="shared" si="167"/>
        <v>0</v>
      </c>
      <c r="S73" s="107">
        <f t="shared" si="167"/>
        <v>0</v>
      </c>
      <c r="T73" s="107">
        <f t="shared" si="167"/>
        <v>0</v>
      </c>
      <c r="U73" s="107">
        <f t="shared" si="167"/>
        <v>0</v>
      </c>
      <c r="V73" s="110">
        <f t="shared" si="167"/>
        <v>0</v>
      </c>
      <c r="W73" s="107">
        <f t="shared" si="165"/>
        <v>0</v>
      </c>
    </row>
    <row r="74" spans="1:23" s="109" customFormat="1" ht="15.6" hidden="1" customHeight="1" outlineLevel="1" x14ac:dyDescent="0.25">
      <c r="A74" s="111" t="s">
        <v>73</v>
      </c>
      <c r="B74" s="112">
        <f t="shared" si="163"/>
        <v>0</v>
      </c>
      <c r="C74" s="113">
        <f>IFERROR(SUM('4)Ajánlattevői_adatok'!$L$48:$L$51),0)</f>
        <v>0</v>
      </c>
      <c r="D74" s="113">
        <f>IFERROR('4)Ajánlattevői_adatok'!$L$49+'4)Ajánlattevői_adatok'!$L$51,0)</f>
        <v>0</v>
      </c>
      <c r="E74" s="113">
        <f>IF(E69&gt;$B$4,0,$D74)</f>
        <v>0</v>
      </c>
      <c r="F74" s="113">
        <f t="shared" ref="F74:V74" si="168">IF(F69&gt;$B$4,0,$D74)</f>
        <v>0</v>
      </c>
      <c r="G74" s="113">
        <f t="shared" si="168"/>
        <v>0</v>
      </c>
      <c r="H74" s="113">
        <f t="shared" si="168"/>
        <v>0</v>
      </c>
      <c r="I74" s="113">
        <f t="shared" si="168"/>
        <v>0</v>
      </c>
      <c r="J74" s="113">
        <f t="shared" si="168"/>
        <v>0</v>
      </c>
      <c r="K74" s="113">
        <f t="shared" si="168"/>
        <v>0</v>
      </c>
      <c r="L74" s="113">
        <f t="shared" si="168"/>
        <v>0</v>
      </c>
      <c r="M74" s="113">
        <f t="shared" si="168"/>
        <v>0</v>
      </c>
      <c r="N74" s="113">
        <f t="shared" si="168"/>
        <v>0</v>
      </c>
      <c r="O74" s="113">
        <f t="shared" si="168"/>
        <v>0</v>
      </c>
      <c r="P74" s="113">
        <f t="shared" si="168"/>
        <v>0</v>
      </c>
      <c r="Q74" s="113">
        <f t="shared" si="168"/>
        <v>0</v>
      </c>
      <c r="R74" s="113">
        <f t="shared" si="168"/>
        <v>0</v>
      </c>
      <c r="S74" s="113">
        <f t="shared" si="168"/>
        <v>0</v>
      </c>
      <c r="T74" s="113">
        <f t="shared" si="168"/>
        <v>0</v>
      </c>
      <c r="U74" s="113">
        <f t="shared" si="168"/>
        <v>0</v>
      </c>
      <c r="V74" s="113">
        <f t="shared" si="168"/>
        <v>0</v>
      </c>
      <c r="W74" s="114">
        <f t="shared" si="165"/>
        <v>0</v>
      </c>
    </row>
    <row r="75" spans="1:23" s="118" customFormat="1" ht="15.6" customHeight="1" collapsed="1" x14ac:dyDescent="0.25">
      <c r="A75" s="115" t="s">
        <v>97</v>
      </c>
      <c r="B75" s="116">
        <f t="shared" si="163"/>
        <v>0</v>
      </c>
      <c r="C75" s="116">
        <f t="shared" ref="C75" si="169">SUM(C70:C74)</f>
        <v>0</v>
      </c>
      <c r="D75" s="116">
        <f t="shared" ref="D75" si="170">SUM(D70:D74)</f>
        <v>0</v>
      </c>
      <c r="E75" s="116">
        <f t="shared" ref="E75" si="171">SUM(E70:E74)</f>
        <v>0</v>
      </c>
      <c r="F75" s="116">
        <f t="shared" ref="F75" si="172">SUM(F70:F74)</f>
        <v>0</v>
      </c>
      <c r="G75" s="116">
        <f t="shared" ref="G75" si="173">SUM(G70:G74)</f>
        <v>0</v>
      </c>
      <c r="H75" s="116">
        <f t="shared" ref="H75" si="174">SUM(H70:H74)</f>
        <v>0</v>
      </c>
      <c r="I75" s="116">
        <f t="shared" ref="I75" si="175">SUM(I70:I74)</f>
        <v>0</v>
      </c>
      <c r="J75" s="116">
        <f t="shared" ref="J75" si="176">SUM(J70:J74)</f>
        <v>0</v>
      </c>
      <c r="K75" s="116">
        <f t="shared" ref="K75" si="177">SUM(K70:K74)</f>
        <v>0</v>
      </c>
      <c r="L75" s="116">
        <f t="shared" ref="L75" si="178">SUM(L70:L74)</f>
        <v>0</v>
      </c>
      <c r="M75" s="116">
        <f t="shared" ref="M75" si="179">SUM(M70:M74)</f>
        <v>0</v>
      </c>
      <c r="N75" s="116">
        <f t="shared" ref="N75" si="180">SUM(N70:N74)</f>
        <v>0</v>
      </c>
      <c r="O75" s="116">
        <f t="shared" ref="O75" si="181">SUM(O70:O74)</f>
        <v>0</v>
      </c>
      <c r="P75" s="116">
        <f t="shared" ref="P75" si="182">SUM(P70:P74)</f>
        <v>0</v>
      </c>
      <c r="Q75" s="116">
        <f t="shared" ref="Q75" si="183">SUM(Q70:Q74)</f>
        <v>0</v>
      </c>
      <c r="R75" s="116">
        <f t="shared" ref="R75" si="184">SUM(R70:R74)</f>
        <v>0</v>
      </c>
      <c r="S75" s="116">
        <f t="shared" ref="S75" si="185">SUM(S70:S74)</f>
        <v>0</v>
      </c>
      <c r="T75" s="116">
        <f t="shared" ref="T75" si="186">SUM(T70:T74)</f>
        <v>0</v>
      </c>
      <c r="U75" s="116">
        <f t="shared" ref="U75" si="187">SUM(U70:U74)</f>
        <v>0</v>
      </c>
      <c r="V75" s="117">
        <f t="shared" ref="V75" si="188">SUM(V70:V74)</f>
        <v>0</v>
      </c>
      <c r="W75" s="107">
        <f t="shared" si="165"/>
        <v>0</v>
      </c>
    </row>
    <row r="78" spans="1:23" s="122" customFormat="1" ht="16.2" x14ac:dyDescent="0.35">
      <c r="A78" s="104" t="str">
        <f>'3) Ajánlatkérői_adatok'!$M$14</f>
        <v>Kérjük, válasszon!</v>
      </c>
      <c r="B78" s="119" t="s">
        <v>92</v>
      </c>
      <c r="C78" s="120">
        <v>1</v>
      </c>
      <c r="D78" s="120">
        <v>2</v>
      </c>
      <c r="E78" s="120">
        <v>3</v>
      </c>
      <c r="F78" s="120">
        <v>4</v>
      </c>
      <c r="G78" s="120">
        <v>5</v>
      </c>
      <c r="H78" s="120">
        <v>6</v>
      </c>
      <c r="I78" s="120">
        <v>7</v>
      </c>
      <c r="J78" s="120">
        <v>8</v>
      </c>
      <c r="K78" s="120">
        <v>9</v>
      </c>
      <c r="L78" s="120">
        <v>10</v>
      </c>
      <c r="M78" s="120">
        <v>11</v>
      </c>
      <c r="N78" s="120">
        <v>12</v>
      </c>
      <c r="O78" s="120">
        <v>13</v>
      </c>
      <c r="P78" s="120">
        <v>14</v>
      </c>
      <c r="Q78" s="120">
        <v>15</v>
      </c>
      <c r="R78" s="120">
        <v>16</v>
      </c>
      <c r="S78" s="120">
        <v>17</v>
      </c>
      <c r="T78" s="120">
        <v>18</v>
      </c>
      <c r="U78" s="120">
        <v>19</v>
      </c>
      <c r="V78" s="121">
        <v>20</v>
      </c>
      <c r="W78" s="120" t="s">
        <v>71</v>
      </c>
    </row>
    <row r="79" spans="1:23" s="109" customFormat="1" ht="15.6" hidden="1" customHeight="1" outlineLevel="1" x14ac:dyDescent="0.25">
      <c r="A79" s="105" t="s">
        <v>30</v>
      </c>
      <c r="B79" s="106">
        <f t="shared" ref="B79:B84" si="189">$C79+NPV(diszkont_ráta,$D79:$V79)</f>
        <v>0</v>
      </c>
      <c r="C79" s="107">
        <f>IFERROR('4)Ajánlattevői_adatok'!$M$24*'4)Ajánlattevői_adatok'!$M$10,0)</f>
        <v>0</v>
      </c>
      <c r="D79" s="107">
        <v>0</v>
      </c>
      <c r="E79" s="107">
        <v>0</v>
      </c>
      <c r="F79" s="107">
        <v>0</v>
      </c>
      <c r="G79" s="107">
        <v>0</v>
      </c>
      <c r="H79" s="107">
        <v>0</v>
      </c>
      <c r="I79" s="107">
        <v>0</v>
      </c>
      <c r="J79" s="107">
        <v>0</v>
      </c>
      <c r="K79" s="107">
        <v>0</v>
      </c>
      <c r="L79" s="107">
        <v>0</v>
      </c>
      <c r="M79" s="107">
        <v>0</v>
      </c>
      <c r="N79" s="107">
        <v>0</v>
      </c>
      <c r="O79" s="107">
        <v>0</v>
      </c>
      <c r="P79" s="107">
        <v>0</v>
      </c>
      <c r="Q79" s="107">
        <v>0</v>
      </c>
      <c r="R79" s="107">
        <v>0</v>
      </c>
      <c r="S79" s="107">
        <v>0</v>
      </c>
      <c r="T79" s="107">
        <v>0</v>
      </c>
      <c r="U79" s="107">
        <v>0</v>
      </c>
      <c r="V79" s="108">
        <v>0</v>
      </c>
      <c r="W79" s="107">
        <f>SUM(C79:V79)</f>
        <v>0</v>
      </c>
    </row>
    <row r="80" spans="1:23" s="109" customFormat="1" ht="15.6" hidden="1" customHeight="1" outlineLevel="1" x14ac:dyDescent="0.25">
      <c r="A80" s="105" t="s">
        <v>94</v>
      </c>
      <c r="B80" s="106">
        <f t="shared" si="189"/>
        <v>0</v>
      </c>
      <c r="C80" s="107">
        <f>IFERROR(SUMPRODUCT('4)Ajánlattevői_adatok'!$M$13:$M$21,'4)Ajánlattevői_adatok'!$M$26:$M$34),0)</f>
        <v>0</v>
      </c>
      <c r="D80" s="107">
        <f>IF(D78&gt;$B$4,0,$C80)</f>
        <v>0</v>
      </c>
      <c r="E80" s="107">
        <f t="shared" ref="E80:V80" si="190">IF(E78&gt;$B$4,0,$C80)</f>
        <v>0</v>
      </c>
      <c r="F80" s="107">
        <f t="shared" si="190"/>
        <v>0</v>
      </c>
      <c r="G80" s="107">
        <f t="shared" si="190"/>
        <v>0</v>
      </c>
      <c r="H80" s="107">
        <f t="shared" si="190"/>
        <v>0</v>
      </c>
      <c r="I80" s="107">
        <f t="shared" si="190"/>
        <v>0</v>
      </c>
      <c r="J80" s="107">
        <f t="shared" si="190"/>
        <v>0</v>
      </c>
      <c r="K80" s="107">
        <f t="shared" si="190"/>
        <v>0</v>
      </c>
      <c r="L80" s="107">
        <f t="shared" si="190"/>
        <v>0</v>
      </c>
      <c r="M80" s="107">
        <f t="shared" si="190"/>
        <v>0</v>
      </c>
      <c r="N80" s="107">
        <f t="shared" si="190"/>
        <v>0</v>
      </c>
      <c r="O80" s="107">
        <f t="shared" si="190"/>
        <v>0</v>
      </c>
      <c r="P80" s="107">
        <f t="shared" si="190"/>
        <v>0</v>
      </c>
      <c r="Q80" s="107">
        <f t="shared" si="190"/>
        <v>0</v>
      </c>
      <c r="R80" s="107">
        <f t="shared" si="190"/>
        <v>0</v>
      </c>
      <c r="S80" s="107">
        <f t="shared" si="190"/>
        <v>0</v>
      </c>
      <c r="T80" s="107">
        <f t="shared" si="190"/>
        <v>0</v>
      </c>
      <c r="U80" s="107">
        <f t="shared" si="190"/>
        <v>0</v>
      </c>
      <c r="V80" s="110">
        <f t="shared" si="190"/>
        <v>0</v>
      </c>
      <c r="W80" s="107">
        <f t="shared" ref="W80:W84" si="191">SUM(C80:V80)</f>
        <v>0</v>
      </c>
    </row>
    <row r="81" spans="1:23" s="109" customFormat="1" ht="15.6" hidden="1" customHeight="1" outlineLevel="1" x14ac:dyDescent="0.25">
      <c r="A81" s="105" t="s">
        <v>95</v>
      </c>
      <c r="B81" s="106">
        <f t="shared" si="189"/>
        <v>0</v>
      </c>
      <c r="C81" s="107">
        <f>IFERROR('4)Ajánlattevői_adatok'!$M$37*'4)Ajánlattevői_adatok'!$M$39,0)</f>
        <v>0</v>
      </c>
      <c r="D81" s="107">
        <f t="shared" ref="D81:V81" si="192">IF(D78&gt;$B$4,0,$C81)</f>
        <v>0</v>
      </c>
      <c r="E81" s="107">
        <f t="shared" si="192"/>
        <v>0</v>
      </c>
      <c r="F81" s="107">
        <f t="shared" si="192"/>
        <v>0</v>
      </c>
      <c r="G81" s="107">
        <f t="shared" si="192"/>
        <v>0</v>
      </c>
      <c r="H81" s="107">
        <f t="shared" si="192"/>
        <v>0</v>
      </c>
      <c r="I81" s="107">
        <f t="shared" si="192"/>
        <v>0</v>
      </c>
      <c r="J81" s="107">
        <f t="shared" si="192"/>
        <v>0</v>
      </c>
      <c r="K81" s="107">
        <f t="shared" si="192"/>
        <v>0</v>
      </c>
      <c r="L81" s="107">
        <f t="shared" si="192"/>
        <v>0</v>
      </c>
      <c r="M81" s="107">
        <f t="shared" si="192"/>
        <v>0</v>
      </c>
      <c r="N81" s="107">
        <f t="shared" si="192"/>
        <v>0</v>
      </c>
      <c r="O81" s="107">
        <f t="shared" si="192"/>
        <v>0</v>
      </c>
      <c r="P81" s="107">
        <f t="shared" si="192"/>
        <v>0</v>
      </c>
      <c r="Q81" s="107">
        <f t="shared" si="192"/>
        <v>0</v>
      </c>
      <c r="R81" s="107">
        <f t="shared" si="192"/>
        <v>0</v>
      </c>
      <c r="S81" s="107">
        <f t="shared" si="192"/>
        <v>0</v>
      </c>
      <c r="T81" s="107">
        <f t="shared" si="192"/>
        <v>0</v>
      </c>
      <c r="U81" s="107">
        <f t="shared" si="192"/>
        <v>0</v>
      </c>
      <c r="V81" s="110">
        <f t="shared" si="192"/>
        <v>0</v>
      </c>
      <c r="W81" s="107">
        <f t="shared" si="191"/>
        <v>0</v>
      </c>
    </row>
    <row r="82" spans="1:23" s="109" customFormat="1" ht="15.6" hidden="1" customHeight="1" outlineLevel="1" x14ac:dyDescent="0.25">
      <c r="A82" s="105" t="s">
        <v>72</v>
      </c>
      <c r="B82" s="106">
        <f t="shared" si="189"/>
        <v>0</v>
      </c>
      <c r="C82" s="107">
        <f>IFERROR(('4)Ajánlattevői_adatok'!$M$42*'4)Ajánlattevői_adatok'!$M$43)+('4)Ajánlattevői_adatok'!$M$44*'4)Ajánlattevői_adatok'!$M$45),0)</f>
        <v>0</v>
      </c>
      <c r="D82" s="107">
        <f t="shared" ref="D82:V82" si="193">IF(D78&gt;$B$4,0,$C82)</f>
        <v>0</v>
      </c>
      <c r="E82" s="107">
        <f t="shared" si="193"/>
        <v>0</v>
      </c>
      <c r="F82" s="107">
        <f t="shared" si="193"/>
        <v>0</v>
      </c>
      <c r="G82" s="107">
        <f t="shared" si="193"/>
        <v>0</v>
      </c>
      <c r="H82" s="107">
        <f t="shared" si="193"/>
        <v>0</v>
      </c>
      <c r="I82" s="107">
        <f t="shared" si="193"/>
        <v>0</v>
      </c>
      <c r="J82" s="107">
        <f t="shared" si="193"/>
        <v>0</v>
      </c>
      <c r="K82" s="107">
        <f t="shared" si="193"/>
        <v>0</v>
      </c>
      <c r="L82" s="107">
        <f t="shared" si="193"/>
        <v>0</v>
      </c>
      <c r="M82" s="107">
        <f t="shared" si="193"/>
        <v>0</v>
      </c>
      <c r="N82" s="107">
        <f t="shared" si="193"/>
        <v>0</v>
      </c>
      <c r="O82" s="107">
        <f t="shared" si="193"/>
        <v>0</v>
      </c>
      <c r="P82" s="107">
        <f t="shared" si="193"/>
        <v>0</v>
      </c>
      <c r="Q82" s="107">
        <f t="shared" si="193"/>
        <v>0</v>
      </c>
      <c r="R82" s="107">
        <f t="shared" si="193"/>
        <v>0</v>
      </c>
      <c r="S82" s="107">
        <f t="shared" si="193"/>
        <v>0</v>
      </c>
      <c r="T82" s="107">
        <f t="shared" si="193"/>
        <v>0</v>
      </c>
      <c r="U82" s="107">
        <f t="shared" si="193"/>
        <v>0</v>
      </c>
      <c r="V82" s="110">
        <f t="shared" si="193"/>
        <v>0</v>
      </c>
      <c r="W82" s="107">
        <f t="shared" si="191"/>
        <v>0</v>
      </c>
    </row>
    <row r="83" spans="1:23" s="109" customFormat="1" ht="15.6" hidden="1" customHeight="1" outlineLevel="1" x14ac:dyDescent="0.25">
      <c r="A83" s="111" t="s">
        <v>73</v>
      </c>
      <c r="B83" s="112">
        <f t="shared" si="189"/>
        <v>0</v>
      </c>
      <c r="C83" s="113">
        <f>IFERROR(SUM('4)Ajánlattevői_adatok'!$M$48:$M$51),0)</f>
        <v>0</v>
      </c>
      <c r="D83" s="113">
        <f>IFERROR('4)Ajánlattevői_adatok'!$M$49+'4)Ajánlattevői_adatok'!$M$51,0)</f>
        <v>0</v>
      </c>
      <c r="E83" s="113">
        <f>IF(E78&gt;$B$4,0,$D83)</f>
        <v>0</v>
      </c>
      <c r="F83" s="113">
        <f t="shared" ref="F83:V83" si="194">IF(F78&gt;$B$4,0,$D83)</f>
        <v>0</v>
      </c>
      <c r="G83" s="113">
        <f t="shared" si="194"/>
        <v>0</v>
      </c>
      <c r="H83" s="113">
        <f t="shared" si="194"/>
        <v>0</v>
      </c>
      <c r="I83" s="113">
        <f t="shared" si="194"/>
        <v>0</v>
      </c>
      <c r="J83" s="113">
        <f t="shared" si="194"/>
        <v>0</v>
      </c>
      <c r="K83" s="113">
        <f t="shared" si="194"/>
        <v>0</v>
      </c>
      <c r="L83" s="113">
        <f t="shared" si="194"/>
        <v>0</v>
      </c>
      <c r="M83" s="113">
        <f t="shared" si="194"/>
        <v>0</v>
      </c>
      <c r="N83" s="113">
        <f t="shared" si="194"/>
        <v>0</v>
      </c>
      <c r="O83" s="113">
        <f t="shared" si="194"/>
        <v>0</v>
      </c>
      <c r="P83" s="113">
        <f t="shared" si="194"/>
        <v>0</v>
      </c>
      <c r="Q83" s="113">
        <f t="shared" si="194"/>
        <v>0</v>
      </c>
      <c r="R83" s="113">
        <f t="shared" si="194"/>
        <v>0</v>
      </c>
      <c r="S83" s="113">
        <f t="shared" si="194"/>
        <v>0</v>
      </c>
      <c r="T83" s="113">
        <f t="shared" si="194"/>
        <v>0</v>
      </c>
      <c r="U83" s="113">
        <f t="shared" si="194"/>
        <v>0</v>
      </c>
      <c r="V83" s="113">
        <f t="shared" si="194"/>
        <v>0</v>
      </c>
      <c r="W83" s="114">
        <f t="shared" si="191"/>
        <v>0</v>
      </c>
    </row>
    <row r="84" spans="1:23" s="118" customFormat="1" ht="15.6" customHeight="1" collapsed="1" x14ac:dyDescent="0.25">
      <c r="A84" s="115" t="s">
        <v>97</v>
      </c>
      <c r="B84" s="116">
        <f t="shared" si="189"/>
        <v>0</v>
      </c>
      <c r="C84" s="116">
        <f t="shared" ref="C84" si="195">SUM(C79:C83)</f>
        <v>0</v>
      </c>
      <c r="D84" s="116">
        <f t="shared" ref="D84" si="196">SUM(D79:D83)</f>
        <v>0</v>
      </c>
      <c r="E84" s="116">
        <f t="shared" ref="E84" si="197">SUM(E79:E83)</f>
        <v>0</v>
      </c>
      <c r="F84" s="116">
        <f t="shared" ref="F84" si="198">SUM(F79:F83)</f>
        <v>0</v>
      </c>
      <c r="G84" s="116">
        <f t="shared" ref="G84" si="199">SUM(G79:G83)</f>
        <v>0</v>
      </c>
      <c r="H84" s="116">
        <f t="shared" ref="H84" si="200">SUM(H79:H83)</f>
        <v>0</v>
      </c>
      <c r="I84" s="116">
        <f t="shared" ref="I84" si="201">SUM(I79:I83)</f>
        <v>0</v>
      </c>
      <c r="J84" s="116">
        <f t="shared" ref="J84" si="202">SUM(J79:J83)</f>
        <v>0</v>
      </c>
      <c r="K84" s="116">
        <f t="shared" ref="K84" si="203">SUM(K79:K83)</f>
        <v>0</v>
      </c>
      <c r="L84" s="116">
        <f t="shared" ref="L84" si="204">SUM(L79:L83)</f>
        <v>0</v>
      </c>
      <c r="M84" s="116">
        <f t="shared" ref="M84" si="205">SUM(M79:M83)</f>
        <v>0</v>
      </c>
      <c r="N84" s="116">
        <f t="shared" ref="N84" si="206">SUM(N79:N83)</f>
        <v>0</v>
      </c>
      <c r="O84" s="116">
        <f t="shared" ref="O84" si="207">SUM(O79:O83)</f>
        <v>0</v>
      </c>
      <c r="P84" s="116">
        <f t="shared" ref="P84" si="208">SUM(P79:P83)</f>
        <v>0</v>
      </c>
      <c r="Q84" s="116">
        <f t="shared" ref="Q84" si="209">SUM(Q79:Q83)</f>
        <v>0</v>
      </c>
      <c r="R84" s="116">
        <f t="shared" ref="R84" si="210">SUM(R79:R83)</f>
        <v>0</v>
      </c>
      <c r="S84" s="116">
        <f t="shared" ref="S84" si="211">SUM(S79:S83)</f>
        <v>0</v>
      </c>
      <c r="T84" s="116">
        <f t="shared" ref="T84" si="212">SUM(T79:T83)</f>
        <v>0</v>
      </c>
      <c r="U84" s="116">
        <f t="shared" ref="U84" si="213">SUM(U79:U83)</f>
        <v>0</v>
      </c>
      <c r="V84" s="117">
        <f t="shared" ref="V84" si="214">SUM(V79:V83)</f>
        <v>0</v>
      </c>
      <c r="W84" s="107">
        <f t="shared" si="191"/>
        <v>0</v>
      </c>
    </row>
    <row r="87" spans="1:23" s="122" customFormat="1" ht="16.2" x14ac:dyDescent="0.35">
      <c r="A87" s="104" t="str">
        <f>'3) Ajánlatkérői_adatok'!$N$14</f>
        <v>Kérjük, válasszon!</v>
      </c>
      <c r="B87" s="119" t="s">
        <v>92</v>
      </c>
      <c r="C87" s="120">
        <v>1</v>
      </c>
      <c r="D87" s="120">
        <v>2</v>
      </c>
      <c r="E87" s="120">
        <v>3</v>
      </c>
      <c r="F87" s="120">
        <v>4</v>
      </c>
      <c r="G87" s="120">
        <v>5</v>
      </c>
      <c r="H87" s="120">
        <v>6</v>
      </c>
      <c r="I87" s="120">
        <v>7</v>
      </c>
      <c r="J87" s="120">
        <v>8</v>
      </c>
      <c r="K87" s="120">
        <v>9</v>
      </c>
      <c r="L87" s="120">
        <v>10</v>
      </c>
      <c r="M87" s="120">
        <v>11</v>
      </c>
      <c r="N87" s="120">
        <v>12</v>
      </c>
      <c r="O87" s="120">
        <v>13</v>
      </c>
      <c r="P87" s="120">
        <v>14</v>
      </c>
      <c r="Q87" s="120">
        <v>15</v>
      </c>
      <c r="R87" s="120">
        <v>16</v>
      </c>
      <c r="S87" s="120">
        <v>17</v>
      </c>
      <c r="T87" s="120">
        <v>18</v>
      </c>
      <c r="U87" s="120">
        <v>19</v>
      </c>
      <c r="V87" s="121">
        <v>20</v>
      </c>
      <c r="W87" s="120" t="s">
        <v>71</v>
      </c>
    </row>
    <row r="88" spans="1:23" s="109" customFormat="1" ht="15.6" hidden="1" customHeight="1" outlineLevel="1" x14ac:dyDescent="0.25">
      <c r="A88" s="105" t="s">
        <v>30</v>
      </c>
      <c r="B88" s="106">
        <f t="shared" ref="B88:B93" si="215">$C88+NPV(diszkont_ráta,$D88:$V88)</f>
        <v>0</v>
      </c>
      <c r="C88" s="107">
        <f>IFERROR('4)Ajánlattevői_adatok'!$N$24*'4)Ajánlattevői_adatok'!$N$10,0)</f>
        <v>0</v>
      </c>
      <c r="D88" s="107">
        <v>0</v>
      </c>
      <c r="E88" s="107">
        <v>0</v>
      </c>
      <c r="F88" s="107">
        <v>0</v>
      </c>
      <c r="G88" s="107">
        <v>0</v>
      </c>
      <c r="H88" s="107">
        <v>0</v>
      </c>
      <c r="I88" s="107">
        <v>0</v>
      </c>
      <c r="J88" s="107">
        <v>0</v>
      </c>
      <c r="K88" s="107">
        <v>0</v>
      </c>
      <c r="L88" s="107">
        <v>0</v>
      </c>
      <c r="M88" s="107">
        <v>0</v>
      </c>
      <c r="N88" s="107">
        <v>0</v>
      </c>
      <c r="O88" s="107">
        <v>0</v>
      </c>
      <c r="P88" s="107">
        <v>0</v>
      </c>
      <c r="Q88" s="107">
        <v>0</v>
      </c>
      <c r="R88" s="107">
        <v>0</v>
      </c>
      <c r="S88" s="107">
        <v>0</v>
      </c>
      <c r="T88" s="107">
        <v>0</v>
      </c>
      <c r="U88" s="107">
        <v>0</v>
      </c>
      <c r="V88" s="108">
        <v>0</v>
      </c>
      <c r="W88" s="107">
        <f>SUM(C88:V88)</f>
        <v>0</v>
      </c>
    </row>
    <row r="89" spans="1:23" s="109" customFormat="1" ht="15.6" hidden="1" customHeight="1" outlineLevel="1" x14ac:dyDescent="0.25">
      <c r="A89" s="105" t="s">
        <v>94</v>
      </c>
      <c r="B89" s="106">
        <f t="shared" si="215"/>
        <v>0</v>
      </c>
      <c r="C89" s="107">
        <f>IFERROR(SUMPRODUCT('4)Ajánlattevői_adatok'!$N$13:$N$21,'4)Ajánlattevői_adatok'!$N$26:$N$34),0)</f>
        <v>0</v>
      </c>
      <c r="D89" s="107">
        <f>IF(D87&gt;$B$4,0,$C89)</f>
        <v>0</v>
      </c>
      <c r="E89" s="107">
        <f t="shared" ref="E89:V89" si="216">IF(E87&gt;$B$4,0,$C89)</f>
        <v>0</v>
      </c>
      <c r="F89" s="107">
        <f t="shared" si="216"/>
        <v>0</v>
      </c>
      <c r="G89" s="107">
        <f t="shared" si="216"/>
        <v>0</v>
      </c>
      <c r="H89" s="107">
        <f t="shared" si="216"/>
        <v>0</v>
      </c>
      <c r="I89" s="107">
        <f t="shared" si="216"/>
        <v>0</v>
      </c>
      <c r="J89" s="107">
        <f t="shared" si="216"/>
        <v>0</v>
      </c>
      <c r="K89" s="107">
        <f t="shared" si="216"/>
        <v>0</v>
      </c>
      <c r="L89" s="107">
        <f t="shared" si="216"/>
        <v>0</v>
      </c>
      <c r="M89" s="107">
        <f t="shared" si="216"/>
        <v>0</v>
      </c>
      <c r="N89" s="107">
        <f t="shared" si="216"/>
        <v>0</v>
      </c>
      <c r="O89" s="107">
        <f t="shared" si="216"/>
        <v>0</v>
      </c>
      <c r="P89" s="107">
        <f t="shared" si="216"/>
        <v>0</v>
      </c>
      <c r="Q89" s="107">
        <f t="shared" si="216"/>
        <v>0</v>
      </c>
      <c r="R89" s="107">
        <f t="shared" si="216"/>
        <v>0</v>
      </c>
      <c r="S89" s="107">
        <f t="shared" si="216"/>
        <v>0</v>
      </c>
      <c r="T89" s="107">
        <f t="shared" si="216"/>
        <v>0</v>
      </c>
      <c r="U89" s="107">
        <f t="shared" si="216"/>
        <v>0</v>
      </c>
      <c r="V89" s="110">
        <f t="shared" si="216"/>
        <v>0</v>
      </c>
      <c r="W89" s="107">
        <f t="shared" ref="W89:W93" si="217">SUM(C89:V89)</f>
        <v>0</v>
      </c>
    </row>
    <row r="90" spans="1:23" s="109" customFormat="1" ht="15.6" hidden="1" customHeight="1" outlineLevel="1" x14ac:dyDescent="0.25">
      <c r="A90" s="105" t="s">
        <v>95</v>
      </c>
      <c r="B90" s="106">
        <f t="shared" si="215"/>
        <v>0</v>
      </c>
      <c r="C90" s="107">
        <f>IFERROR('4)Ajánlattevői_adatok'!$N$37*'4)Ajánlattevői_adatok'!$N$39,0)</f>
        <v>0</v>
      </c>
      <c r="D90" s="107">
        <f t="shared" ref="D90:V90" si="218">IF(D87&gt;$B$4,0,$C90)</f>
        <v>0</v>
      </c>
      <c r="E90" s="107">
        <f t="shared" si="218"/>
        <v>0</v>
      </c>
      <c r="F90" s="107">
        <f t="shared" si="218"/>
        <v>0</v>
      </c>
      <c r="G90" s="107">
        <f t="shared" si="218"/>
        <v>0</v>
      </c>
      <c r="H90" s="107">
        <f t="shared" si="218"/>
        <v>0</v>
      </c>
      <c r="I90" s="107">
        <f t="shared" si="218"/>
        <v>0</v>
      </c>
      <c r="J90" s="107">
        <f t="shared" si="218"/>
        <v>0</v>
      </c>
      <c r="K90" s="107">
        <f t="shared" si="218"/>
        <v>0</v>
      </c>
      <c r="L90" s="107">
        <f t="shared" si="218"/>
        <v>0</v>
      </c>
      <c r="M90" s="107">
        <f t="shared" si="218"/>
        <v>0</v>
      </c>
      <c r="N90" s="107">
        <f t="shared" si="218"/>
        <v>0</v>
      </c>
      <c r="O90" s="107">
        <f t="shared" si="218"/>
        <v>0</v>
      </c>
      <c r="P90" s="107">
        <f t="shared" si="218"/>
        <v>0</v>
      </c>
      <c r="Q90" s="107">
        <f t="shared" si="218"/>
        <v>0</v>
      </c>
      <c r="R90" s="107">
        <f t="shared" si="218"/>
        <v>0</v>
      </c>
      <c r="S90" s="107">
        <f t="shared" si="218"/>
        <v>0</v>
      </c>
      <c r="T90" s="107">
        <f t="shared" si="218"/>
        <v>0</v>
      </c>
      <c r="U90" s="107">
        <f t="shared" si="218"/>
        <v>0</v>
      </c>
      <c r="V90" s="110">
        <f t="shared" si="218"/>
        <v>0</v>
      </c>
      <c r="W90" s="107">
        <f t="shared" si="217"/>
        <v>0</v>
      </c>
    </row>
    <row r="91" spans="1:23" s="109" customFormat="1" ht="15.6" hidden="1" customHeight="1" outlineLevel="1" x14ac:dyDescent="0.25">
      <c r="A91" s="105" t="s">
        <v>72</v>
      </c>
      <c r="B91" s="106">
        <f t="shared" si="215"/>
        <v>0</v>
      </c>
      <c r="C91" s="107">
        <f>IFERROR(('4)Ajánlattevői_adatok'!$N$42*'4)Ajánlattevői_adatok'!$N$43)+('4)Ajánlattevői_adatok'!$N$44*'4)Ajánlattevői_adatok'!$N$45),0)</f>
        <v>0</v>
      </c>
      <c r="D91" s="107">
        <f t="shared" ref="D91:V91" si="219">IF(D87&gt;$B$4,0,$C91)</f>
        <v>0</v>
      </c>
      <c r="E91" s="107">
        <f t="shared" si="219"/>
        <v>0</v>
      </c>
      <c r="F91" s="107">
        <f t="shared" si="219"/>
        <v>0</v>
      </c>
      <c r="G91" s="107">
        <f t="shared" si="219"/>
        <v>0</v>
      </c>
      <c r="H91" s="107">
        <f t="shared" si="219"/>
        <v>0</v>
      </c>
      <c r="I91" s="107">
        <f t="shared" si="219"/>
        <v>0</v>
      </c>
      <c r="J91" s="107">
        <f t="shared" si="219"/>
        <v>0</v>
      </c>
      <c r="K91" s="107">
        <f t="shared" si="219"/>
        <v>0</v>
      </c>
      <c r="L91" s="107">
        <f t="shared" si="219"/>
        <v>0</v>
      </c>
      <c r="M91" s="107">
        <f t="shared" si="219"/>
        <v>0</v>
      </c>
      <c r="N91" s="107">
        <f t="shared" si="219"/>
        <v>0</v>
      </c>
      <c r="O91" s="107">
        <f t="shared" si="219"/>
        <v>0</v>
      </c>
      <c r="P91" s="107">
        <f t="shared" si="219"/>
        <v>0</v>
      </c>
      <c r="Q91" s="107">
        <f t="shared" si="219"/>
        <v>0</v>
      </c>
      <c r="R91" s="107">
        <f t="shared" si="219"/>
        <v>0</v>
      </c>
      <c r="S91" s="107">
        <f t="shared" si="219"/>
        <v>0</v>
      </c>
      <c r="T91" s="107">
        <f t="shared" si="219"/>
        <v>0</v>
      </c>
      <c r="U91" s="107">
        <f t="shared" si="219"/>
        <v>0</v>
      </c>
      <c r="V91" s="110">
        <f t="shared" si="219"/>
        <v>0</v>
      </c>
      <c r="W91" s="107">
        <f t="shared" si="217"/>
        <v>0</v>
      </c>
    </row>
    <row r="92" spans="1:23" s="109" customFormat="1" ht="15.6" hidden="1" customHeight="1" outlineLevel="1" x14ac:dyDescent="0.25">
      <c r="A92" s="111" t="s">
        <v>73</v>
      </c>
      <c r="B92" s="112">
        <f t="shared" si="215"/>
        <v>0</v>
      </c>
      <c r="C92" s="113">
        <f>IFERROR(SUM('4)Ajánlattevői_adatok'!$N$48:$N$51),0)</f>
        <v>0</v>
      </c>
      <c r="D92" s="113">
        <f>IFERROR('4)Ajánlattevői_adatok'!$N$49+'4)Ajánlattevői_adatok'!$N$51,0)</f>
        <v>0</v>
      </c>
      <c r="E92" s="113">
        <f>IF(E87&gt;$B$4,0,$D92)</f>
        <v>0</v>
      </c>
      <c r="F92" s="113">
        <f t="shared" ref="F92:V92" si="220">IF(F87&gt;$B$4,0,$D92)</f>
        <v>0</v>
      </c>
      <c r="G92" s="113">
        <f t="shared" si="220"/>
        <v>0</v>
      </c>
      <c r="H92" s="113">
        <f t="shared" si="220"/>
        <v>0</v>
      </c>
      <c r="I92" s="113">
        <f t="shared" si="220"/>
        <v>0</v>
      </c>
      <c r="J92" s="113">
        <f t="shared" si="220"/>
        <v>0</v>
      </c>
      <c r="K92" s="113">
        <f t="shared" si="220"/>
        <v>0</v>
      </c>
      <c r="L92" s="113">
        <f t="shared" si="220"/>
        <v>0</v>
      </c>
      <c r="M92" s="113">
        <f t="shared" si="220"/>
        <v>0</v>
      </c>
      <c r="N92" s="113">
        <f t="shared" si="220"/>
        <v>0</v>
      </c>
      <c r="O92" s="113">
        <f t="shared" si="220"/>
        <v>0</v>
      </c>
      <c r="P92" s="113">
        <f t="shared" si="220"/>
        <v>0</v>
      </c>
      <c r="Q92" s="113">
        <f t="shared" si="220"/>
        <v>0</v>
      </c>
      <c r="R92" s="113">
        <f t="shared" si="220"/>
        <v>0</v>
      </c>
      <c r="S92" s="113">
        <f t="shared" si="220"/>
        <v>0</v>
      </c>
      <c r="T92" s="113">
        <f t="shared" si="220"/>
        <v>0</v>
      </c>
      <c r="U92" s="113">
        <f t="shared" si="220"/>
        <v>0</v>
      </c>
      <c r="V92" s="113">
        <f t="shared" si="220"/>
        <v>0</v>
      </c>
      <c r="W92" s="114">
        <f t="shared" si="217"/>
        <v>0</v>
      </c>
    </row>
    <row r="93" spans="1:23" s="118" customFormat="1" ht="15.6" customHeight="1" collapsed="1" x14ac:dyDescent="0.25">
      <c r="A93" s="115" t="s">
        <v>97</v>
      </c>
      <c r="B93" s="116">
        <f t="shared" si="215"/>
        <v>0</v>
      </c>
      <c r="C93" s="116">
        <f t="shared" ref="C93" si="221">SUM(C88:C92)</f>
        <v>0</v>
      </c>
      <c r="D93" s="116">
        <f t="shared" ref="D93" si="222">SUM(D88:D92)</f>
        <v>0</v>
      </c>
      <c r="E93" s="116">
        <f t="shared" ref="E93" si="223">SUM(E88:E92)</f>
        <v>0</v>
      </c>
      <c r="F93" s="116">
        <f t="shared" ref="F93" si="224">SUM(F88:F92)</f>
        <v>0</v>
      </c>
      <c r="G93" s="116">
        <f t="shared" ref="G93" si="225">SUM(G88:G92)</f>
        <v>0</v>
      </c>
      <c r="H93" s="116">
        <f t="shared" ref="H93" si="226">SUM(H88:H92)</f>
        <v>0</v>
      </c>
      <c r="I93" s="116">
        <f t="shared" ref="I93" si="227">SUM(I88:I92)</f>
        <v>0</v>
      </c>
      <c r="J93" s="116">
        <f t="shared" ref="J93" si="228">SUM(J88:J92)</f>
        <v>0</v>
      </c>
      <c r="K93" s="116">
        <f t="shared" ref="K93" si="229">SUM(K88:K92)</f>
        <v>0</v>
      </c>
      <c r="L93" s="116">
        <f t="shared" ref="L93" si="230">SUM(L88:L92)</f>
        <v>0</v>
      </c>
      <c r="M93" s="116">
        <f t="shared" ref="M93" si="231">SUM(M88:M92)</f>
        <v>0</v>
      </c>
      <c r="N93" s="116">
        <f t="shared" ref="N93" si="232">SUM(N88:N92)</f>
        <v>0</v>
      </c>
      <c r="O93" s="116">
        <f t="shared" ref="O93" si="233">SUM(O88:O92)</f>
        <v>0</v>
      </c>
      <c r="P93" s="116">
        <f t="shared" ref="P93" si="234">SUM(P88:P92)</f>
        <v>0</v>
      </c>
      <c r="Q93" s="116">
        <f t="shared" ref="Q93" si="235">SUM(Q88:Q92)</f>
        <v>0</v>
      </c>
      <c r="R93" s="116">
        <f t="shared" ref="R93" si="236">SUM(R88:R92)</f>
        <v>0</v>
      </c>
      <c r="S93" s="116">
        <f t="shared" ref="S93" si="237">SUM(S88:S92)</f>
        <v>0</v>
      </c>
      <c r="T93" s="116">
        <f t="shared" ref="T93" si="238">SUM(T88:T92)</f>
        <v>0</v>
      </c>
      <c r="U93" s="116">
        <f t="shared" ref="U93" si="239">SUM(U88:U92)</f>
        <v>0</v>
      </c>
      <c r="V93" s="117">
        <f t="shared" ref="V93" si="240">SUM(V88:V92)</f>
        <v>0</v>
      </c>
      <c r="W93" s="107">
        <f t="shared" si="217"/>
        <v>0</v>
      </c>
    </row>
  </sheetData>
  <sheetProtection algorithmName="SHA-512" hashValue="5MWK3fuwQzEwYiVpS4RS/wKXTyXrtfk8aJDU64zqkHVEngJBDnCp6Xd2DS3FRqBA1NLu9b4sDoOd+F010W7Oqw==" saltValue="U9qMEtpD0r0hyYyHOSr5HQ==" spinCount="100000" sheet="1" objects="1" scenarios="1" formatCells="0" formatColumns="0" formatRows="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94245463BB6645AD92BDBDAACC38B9" ma:contentTypeVersion="0" ma:contentTypeDescription="Create a new document." ma:contentTypeScope="" ma:versionID="67475ddfaa354f7ab0cca2add281d63b">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63415D-103D-4237-A440-D631C337AF4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AD41051-4BEA-4FE6-982C-6B2FA7B1D92A}">
  <ds:schemaRefs>
    <ds:schemaRef ds:uri="http://schemas.microsoft.com/sharepoint/v3/contenttype/forms"/>
  </ds:schemaRefs>
</ds:datastoreItem>
</file>

<file path=customXml/itemProps3.xml><?xml version="1.0" encoding="utf-8"?>
<ds:datastoreItem xmlns:ds="http://schemas.openxmlformats.org/officeDocument/2006/customXml" ds:itemID="{6AE1C175-8497-410C-8EEB-277158D7D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6</vt:i4>
      </vt:variant>
    </vt:vector>
  </HeadingPairs>
  <TitlesOfParts>
    <vt:vector size="13" baseType="lpstr">
      <vt:lpstr>1) Bevezetés</vt:lpstr>
      <vt:lpstr>2) LCC_Eredmények, összegzés</vt:lpstr>
      <vt:lpstr>3) Ajánlatkérői_adatok</vt:lpstr>
      <vt:lpstr>4)Ajánlattevői_adatok</vt:lpstr>
      <vt:lpstr>5) Definíciók, módszertan</vt:lpstr>
      <vt:lpstr>6) Referencia adatok</vt:lpstr>
      <vt:lpstr>7) LCC Számítás</vt:lpstr>
      <vt:lpstr>diszkont_ráta</vt:lpstr>
      <vt:lpstr>'4)Ajánlattevői_adatok'!Nyomtatási_cím</vt:lpstr>
      <vt:lpstr>'2) LCC_Eredmények, összegzés'!Nyomtatási_terület</vt:lpstr>
      <vt:lpstr>'3) Ajánlatkérői_adatok'!Nyomtatási_terület</vt:lpstr>
      <vt:lpstr>'4)Ajánlattevői_adatok'!Nyomtatási_terület</vt:lpstr>
      <vt:lpstr>'5) Definíciók, módszertan'!Nyomtatási_terület</vt:lpstr>
    </vt:vector>
  </TitlesOfParts>
  <Company>Ecoinstitut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Czeglédi Ildikó</dc:creator>
  <cp:lastModifiedBy>Ildi Czeglédi</cp:lastModifiedBy>
  <cp:revision>3</cp:revision>
  <cp:lastPrinted>2023-11-02T09:57:47Z</cp:lastPrinted>
  <dcterms:created xsi:type="dcterms:W3CDTF">2017-08-22T13:37:17Z</dcterms:created>
  <dcterms:modified xsi:type="dcterms:W3CDTF">2023-11-06T22:43:38Z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Ecoinstitut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0x0101004A94245463BB6645AD92BDBDAACC38B9</vt:lpwstr>
  </property>
  <property fmtid="{D5CDD505-2E9C-101B-9397-08002B2CF9AE}" pid="10" name="OECDTopic">
    <vt:lpwstr/>
  </property>
  <property fmtid="{D5CDD505-2E9C-101B-9397-08002B2CF9AE}" pid="11" name="OECDCountry">
    <vt:lpwstr/>
  </property>
  <property fmtid="{D5CDD505-2E9C-101B-9397-08002B2CF9AE}" pid="12" name="OECDCommittee">
    <vt:lpwstr/>
  </property>
  <property fmtid="{D5CDD505-2E9C-101B-9397-08002B2CF9AE}" pid="13" name="OECDPWB">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1125;#GOV/IPP|9b293069-69bc-4c11-b673-79447c83e5ed</vt:lpwstr>
  </property>
</Properties>
</file>